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Venituri si Cheltuieli" sheetId="1" r:id="rId1"/>
    <sheet name="CPP" sheetId="2" r:id="rId2"/>
    <sheet name="Flux numerar" sheetId="3" r:id="rId3"/>
    <sheet name="Buget" sheetId="4" r:id="rId4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0" i="4" l="1"/>
  <c r="N9" i="4"/>
  <c r="E7" i="1" l="1"/>
  <c r="F7" i="1" s="1"/>
  <c r="G7" i="1" s="1"/>
  <c r="H7" i="1" s="1"/>
  <c r="H9" i="1"/>
  <c r="G9" i="1"/>
  <c r="G10" i="1"/>
  <c r="H10" i="1" s="1"/>
  <c r="G8" i="2"/>
  <c r="F27" i="1"/>
  <c r="G27" i="1" s="1"/>
  <c r="H27" i="1" s="1"/>
  <c r="E27" i="1"/>
  <c r="D27" i="1"/>
  <c r="C27" i="1"/>
  <c r="D8" i="2"/>
  <c r="E8" i="2"/>
  <c r="F8" i="2"/>
  <c r="N35" i="4"/>
  <c r="N36" i="4"/>
  <c r="C32" i="4"/>
  <c r="D32" i="4"/>
  <c r="E32" i="4"/>
  <c r="F32" i="4"/>
  <c r="G32" i="4"/>
  <c r="H32" i="4"/>
  <c r="I32" i="4"/>
  <c r="J32" i="4"/>
  <c r="K32" i="4"/>
  <c r="L32" i="4"/>
  <c r="M13" i="3" s="1"/>
  <c r="M32" i="4"/>
  <c r="N13" i="3" s="1"/>
  <c r="B32" i="4"/>
  <c r="C13" i="3" s="1"/>
  <c r="C11" i="4"/>
  <c r="D11" i="4"/>
  <c r="E29" i="3" s="1"/>
  <c r="E11" i="4"/>
  <c r="F29" i="3" s="1"/>
  <c r="F11" i="4"/>
  <c r="G11" i="4"/>
  <c r="H29" i="3" s="1"/>
  <c r="H11" i="4"/>
  <c r="I29" i="3" s="1"/>
  <c r="I11" i="4"/>
  <c r="J29" i="3" s="1"/>
  <c r="J11" i="4"/>
  <c r="K11" i="4"/>
  <c r="L11" i="4"/>
  <c r="M29" i="3" s="1"/>
  <c r="M11" i="4"/>
  <c r="N29" i="3" s="1"/>
  <c r="C5" i="4"/>
  <c r="D5" i="4"/>
  <c r="E5" i="4"/>
  <c r="F5" i="4"/>
  <c r="G5" i="4"/>
  <c r="H5" i="4"/>
  <c r="I5" i="4"/>
  <c r="J5" i="4"/>
  <c r="K5" i="4"/>
  <c r="L5" i="4"/>
  <c r="M5" i="4"/>
  <c r="B11" i="4"/>
  <c r="C29" i="3" s="1"/>
  <c r="B5" i="4"/>
  <c r="D30" i="3"/>
  <c r="E30" i="3"/>
  <c r="F30" i="3"/>
  <c r="G30" i="3"/>
  <c r="H30" i="3"/>
  <c r="I30" i="3"/>
  <c r="J30" i="3"/>
  <c r="K30" i="3"/>
  <c r="L30" i="3"/>
  <c r="M30" i="3"/>
  <c r="N30" i="3"/>
  <c r="C30" i="3"/>
  <c r="K4" i="4" l="1"/>
  <c r="L4" i="4"/>
  <c r="D26" i="1"/>
  <c r="M4" i="4"/>
  <c r="I4" i="4"/>
  <c r="F26" i="1"/>
  <c r="G26" i="1" s="1"/>
  <c r="H26" i="1" s="1"/>
  <c r="C26" i="1"/>
  <c r="E26" i="1"/>
  <c r="H11" i="1"/>
  <c r="H8" i="2" s="1"/>
  <c r="L29" i="3"/>
  <c r="J4" i="4"/>
  <c r="B4" i="4"/>
  <c r="K29" i="3"/>
  <c r="N11" i="4"/>
  <c r="G4" i="4"/>
  <c r="D4" i="4"/>
  <c r="E4" i="4"/>
  <c r="H4" i="4"/>
  <c r="N5" i="4"/>
  <c r="C4" i="4"/>
  <c r="F4" i="4"/>
  <c r="N45" i="4" l="1"/>
  <c r="N46" i="4"/>
  <c r="N47" i="4"/>
  <c r="N48" i="4"/>
  <c r="N49" i="4"/>
  <c r="N51" i="4"/>
  <c r="N52" i="4"/>
  <c r="N53" i="4"/>
  <c r="N54" i="4"/>
  <c r="N56" i="4"/>
  <c r="N57" i="4"/>
  <c r="N58" i="4"/>
  <c r="N59" i="4"/>
  <c r="N60" i="4"/>
  <c r="N61" i="4"/>
  <c r="N63" i="4"/>
  <c r="N64" i="4"/>
  <c r="N65" i="4"/>
  <c r="N66" i="4"/>
  <c r="N67" i="4"/>
  <c r="N69" i="4"/>
  <c r="N70" i="4"/>
  <c r="N71" i="4"/>
  <c r="N72" i="4"/>
  <c r="N73" i="4"/>
  <c r="N74" i="4"/>
  <c r="C55" i="4"/>
  <c r="D55" i="4"/>
  <c r="E55" i="4"/>
  <c r="F55" i="4"/>
  <c r="G55" i="4"/>
  <c r="H55" i="4"/>
  <c r="I55" i="4"/>
  <c r="J55" i="4"/>
  <c r="K55" i="4"/>
  <c r="L55" i="4"/>
  <c r="M55" i="4"/>
  <c r="B55" i="4"/>
  <c r="C50" i="4"/>
  <c r="D34" i="3" s="1"/>
  <c r="D50" i="4"/>
  <c r="E34" i="3" s="1"/>
  <c r="E50" i="4"/>
  <c r="F34" i="3" s="1"/>
  <c r="F50" i="4"/>
  <c r="G34" i="3" s="1"/>
  <c r="G50" i="4"/>
  <c r="H34" i="3" s="1"/>
  <c r="H50" i="4"/>
  <c r="I34" i="3" s="1"/>
  <c r="I50" i="4"/>
  <c r="J34" i="3" s="1"/>
  <c r="J50" i="4"/>
  <c r="K34" i="3" s="1"/>
  <c r="K50" i="4"/>
  <c r="L34" i="3" s="1"/>
  <c r="L50" i="4"/>
  <c r="M34" i="3" s="1"/>
  <c r="M50" i="4"/>
  <c r="N34" i="3" s="1"/>
  <c r="B50" i="4"/>
  <c r="C34" i="3" s="1"/>
  <c r="C44" i="4"/>
  <c r="D33" i="3" s="1"/>
  <c r="D32" i="3" s="1"/>
  <c r="D44" i="4"/>
  <c r="E33" i="3" s="1"/>
  <c r="E32" i="3" s="1"/>
  <c r="E44" i="4"/>
  <c r="F33" i="3" s="1"/>
  <c r="F44" i="4"/>
  <c r="G33" i="3" s="1"/>
  <c r="G32" i="3" s="1"/>
  <c r="G44" i="4"/>
  <c r="H33" i="3" s="1"/>
  <c r="H32" i="3" s="1"/>
  <c r="H44" i="4"/>
  <c r="I33" i="3" s="1"/>
  <c r="I44" i="4"/>
  <c r="J44" i="4"/>
  <c r="K44" i="4"/>
  <c r="L44" i="4"/>
  <c r="M44" i="4"/>
  <c r="B44" i="4"/>
  <c r="C40" i="4"/>
  <c r="D36" i="3" s="1"/>
  <c r="D40" i="4"/>
  <c r="E36" i="3" s="1"/>
  <c r="E40" i="4"/>
  <c r="F36" i="3" s="1"/>
  <c r="F40" i="4"/>
  <c r="G36" i="3" s="1"/>
  <c r="G40" i="4"/>
  <c r="H36" i="3" s="1"/>
  <c r="H40" i="4"/>
  <c r="I36" i="3" s="1"/>
  <c r="I40" i="4"/>
  <c r="J36" i="3" s="1"/>
  <c r="J40" i="4"/>
  <c r="K36" i="3" s="1"/>
  <c r="K40" i="4"/>
  <c r="L36" i="3" s="1"/>
  <c r="L40" i="4"/>
  <c r="M36" i="3" s="1"/>
  <c r="M40" i="4"/>
  <c r="N36" i="3" s="1"/>
  <c r="B40" i="4"/>
  <c r="C36" i="3" s="1"/>
  <c r="C37" i="4"/>
  <c r="D37" i="4"/>
  <c r="E37" i="4"/>
  <c r="F37" i="4"/>
  <c r="G37" i="4"/>
  <c r="H37" i="4"/>
  <c r="I37" i="4"/>
  <c r="J37" i="4"/>
  <c r="K37" i="4"/>
  <c r="L37" i="4"/>
  <c r="M12" i="3" s="1"/>
  <c r="M37" i="4"/>
  <c r="N12" i="3" s="1"/>
  <c r="B37" i="4"/>
  <c r="C12" i="3" s="1"/>
  <c r="N6" i="4"/>
  <c r="N7" i="4"/>
  <c r="N8" i="4"/>
  <c r="N12" i="4"/>
  <c r="N14" i="4"/>
  <c r="N31" i="4"/>
  <c r="N32" i="4"/>
  <c r="N33" i="4"/>
  <c r="N34" i="4"/>
  <c r="N38" i="4"/>
  <c r="N39" i="4"/>
  <c r="N41" i="4"/>
  <c r="N42" i="4"/>
  <c r="N43" i="4"/>
  <c r="C68" i="4"/>
  <c r="D68" i="4"/>
  <c r="E68" i="4"/>
  <c r="F68" i="4"/>
  <c r="G68" i="4"/>
  <c r="H68" i="4"/>
  <c r="I68" i="4"/>
  <c r="J68" i="4"/>
  <c r="K68" i="4"/>
  <c r="L68" i="4"/>
  <c r="M68" i="4"/>
  <c r="B68" i="4"/>
  <c r="E33" i="1" l="1"/>
  <c r="E14" i="2" s="1"/>
  <c r="E25" i="1"/>
  <c r="E30" i="1"/>
  <c r="F25" i="1"/>
  <c r="G25" i="1" s="1"/>
  <c r="H25" i="1" s="1"/>
  <c r="C25" i="1"/>
  <c r="D25" i="1"/>
  <c r="F32" i="3"/>
  <c r="D29" i="1" s="1"/>
  <c r="D30" i="1"/>
  <c r="F33" i="1"/>
  <c r="G33" i="1" s="1"/>
  <c r="H33" i="1" s="1"/>
  <c r="H14" i="2" s="1"/>
  <c r="C33" i="1"/>
  <c r="C14" i="2" s="1"/>
  <c r="D33" i="1"/>
  <c r="D14" i="2" s="1"/>
  <c r="N68" i="4"/>
  <c r="N37" i="4"/>
  <c r="N4" i="4"/>
  <c r="C33" i="3"/>
  <c r="N50" i="4"/>
  <c r="N55" i="4"/>
  <c r="I32" i="3"/>
  <c r="E29" i="1" s="1"/>
  <c r="N44" i="4"/>
  <c r="N40" i="4"/>
  <c r="L7" i="3"/>
  <c r="L11" i="3" s="1"/>
  <c r="B62" i="4"/>
  <c r="M62" i="4"/>
  <c r="L62" i="4"/>
  <c r="K62" i="4"/>
  <c r="J62" i="4"/>
  <c r="I62" i="4"/>
  <c r="J28" i="3" s="1"/>
  <c r="J37" i="3" s="1"/>
  <c r="H62" i="4"/>
  <c r="I28" i="3" s="1"/>
  <c r="G62" i="4"/>
  <c r="F62" i="4"/>
  <c r="E62" i="4"/>
  <c r="D62" i="4"/>
  <c r="C62" i="4"/>
  <c r="O50" i="3"/>
  <c r="O44" i="3"/>
  <c r="O45" i="3"/>
  <c r="C42" i="3"/>
  <c r="C46" i="3"/>
  <c r="O43" i="3"/>
  <c r="N42" i="3"/>
  <c r="N46" i="3" s="1"/>
  <c r="M42" i="3"/>
  <c r="M46" i="3" s="1"/>
  <c r="L42" i="3"/>
  <c r="L46" i="3" s="1"/>
  <c r="K42" i="3"/>
  <c r="K46" i="3" s="1"/>
  <c r="J42" i="3"/>
  <c r="J46" i="3" s="1"/>
  <c r="I42" i="3"/>
  <c r="I46" i="3" s="1"/>
  <c r="H42" i="3"/>
  <c r="H46" i="3" s="1"/>
  <c r="G42" i="3"/>
  <c r="G46" i="3" s="1"/>
  <c r="F42" i="3"/>
  <c r="F46" i="3" s="1"/>
  <c r="E42" i="3"/>
  <c r="E46" i="3" s="1"/>
  <c r="D42" i="3"/>
  <c r="D46" i="3" s="1"/>
  <c r="O41" i="3"/>
  <c r="O40" i="3"/>
  <c r="O39" i="3"/>
  <c r="O36" i="3"/>
  <c r="O35" i="3"/>
  <c r="O34" i="3"/>
  <c r="O31" i="3"/>
  <c r="O30" i="3"/>
  <c r="O29" i="3"/>
  <c r="O26" i="3"/>
  <c r="O25" i="3"/>
  <c r="N14" i="3"/>
  <c r="M14" i="3"/>
  <c r="L14" i="3"/>
  <c r="K14" i="3"/>
  <c r="J14" i="3"/>
  <c r="I14" i="3"/>
  <c r="H14" i="3"/>
  <c r="G14" i="3"/>
  <c r="F14" i="3"/>
  <c r="E14" i="3"/>
  <c r="D14" i="3"/>
  <c r="C14" i="3"/>
  <c r="O20" i="3"/>
  <c r="O19" i="3"/>
  <c r="N18" i="3"/>
  <c r="M18" i="3"/>
  <c r="L18" i="3"/>
  <c r="K18" i="3"/>
  <c r="K21" i="3" s="1"/>
  <c r="J18" i="3"/>
  <c r="I18" i="3"/>
  <c r="H18" i="3"/>
  <c r="G18" i="3"/>
  <c r="F18" i="3"/>
  <c r="E18" i="3"/>
  <c r="D18" i="3"/>
  <c r="C18" i="3"/>
  <c r="O17" i="3"/>
  <c r="O16" i="3"/>
  <c r="N15" i="3"/>
  <c r="M15" i="3"/>
  <c r="M21" i="3" s="1"/>
  <c r="L15" i="3"/>
  <c r="K15" i="3"/>
  <c r="J15" i="3"/>
  <c r="I15" i="3"/>
  <c r="I21" i="3" s="1"/>
  <c r="H15" i="3"/>
  <c r="G15" i="3"/>
  <c r="F15" i="3"/>
  <c r="E15" i="3"/>
  <c r="E21" i="3" s="1"/>
  <c r="D15" i="3"/>
  <c r="C15" i="3"/>
  <c r="O13" i="3"/>
  <c r="O12" i="3"/>
  <c r="O9" i="3"/>
  <c r="O8" i="3"/>
  <c r="N7" i="3"/>
  <c r="N11" i="3" s="1"/>
  <c r="M7" i="3"/>
  <c r="K7" i="3"/>
  <c r="K11" i="3" s="1"/>
  <c r="J7" i="3"/>
  <c r="J11" i="3" s="1"/>
  <c r="I7" i="3"/>
  <c r="I11" i="3" s="1"/>
  <c r="H7" i="3"/>
  <c r="G7" i="3"/>
  <c r="G11" i="3"/>
  <c r="F7" i="3"/>
  <c r="E7" i="3"/>
  <c r="E11" i="3" s="1"/>
  <c r="D7" i="3"/>
  <c r="C7" i="3"/>
  <c r="C11" i="3"/>
  <c r="O6" i="3"/>
  <c r="G18" i="2"/>
  <c r="C8" i="2"/>
  <c r="C12" i="1"/>
  <c r="H41" i="1"/>
  <c r="G41" i="1"/>
  <c r="F41" i="1"/>
  <c r="E41" i="1"/>
  <c r="D41" i="1"/>
  <c r="C41" i="1"/>
  <c r="H39" i="1"/>
  <c r="H20" i="2" s="1"/>
  <c r="G39" i="1"/>
  <c r="G20" i="2" s="1"/>
  <c r="F39" i="1"/>
  <c r="F20" i="2" s="1"/>
  <c r="E39" i="1"/>
  <c r="E20" i="2" s="1"/>
  <c r="D39" i="1"/>
  <c r="D20" i="2" s="1"/>
  <c r="C39" i="1"/>
  <c r="C20" i="2" s="1"/>
  <c r="H20" i="1"/>
  <c r="G20" i="1"/>
  <c r="H18" i="1"/>
  <c r="H18" i="2"/>
  <c r="G18" i="1"/>
  <c r="F18" i="1"/>
  <c r="F18" i="2" s="1"/>
  <c r="E18" i="1"/>
  <c r="E18" i="2" s="1"/>
  <c r="D18" i="1"/>
  <c r="D18" i="2" s="1"/>
  <c r="D21" i="2" s="1"/>
  <c r="C18" i="1"/>
  <c r="C18" i="2" s="1"/>
  <c r="C21" i="2" s="1"/>
  <c r="H12" i="1"/>
  <c r="G12" i="1"/>
  <c r="F12" i="1"/>
  <c r="E12" i="1"/>
  <c r="D12" i="1"/>
  <c r="C21" i="3"/>
  <c r="N21" i="3"/>
  <c r="G21" i="3"/>
  <c r="H21" i="3"/>
  <c r="L21" i="3"/>
  <c r="J21" i="3"/>
  <c r="O18" i="3"/>
  <c r="E31" i="1" l="1"/>
  <c r="E12" i="2" s="1"/>
  <c r="O33" i="3"/>
  <c r="F14" i="2"/>
  <c r="G14" i="2"/>
  <c r="D31" i="1"/>
  <c r="D12" i="2" s="1"/>
  <c r="E21" i="2"/>
  <c r="J22" i="3"/>
  <c r="G22" i="3"/>
  <c r="H21" i="2"/>
  <c r="G21" i="2"/>
  <c r="F21" i="2"/>
  <c r="O15" i="3"/>
  <c r="F21" i="3"/>
  <c r="F29" i="1"/>
  <c r="G29" i="1" s="1"/>
  <c r="H29" i="1" s="1"/>
  <c r="F30" i="1"/>
  <c r="C32" i="1"/>
  <c r="C13" i="2" s="1"/>
  <c r="I22" i="3"/>
  <c r="C32" i="3"/>
  <c r="C29" i="1" s="1"/>
  <c r="C30" i="1"/>
  <c r="E24" i="3"/>
  <c r="E27" i="3" s="1"/>
  <c r="D24" i="3"/>
  <c r="D27" i="3" s="1"/>
  <c r="C24" i="3"/>
  <c r="C27" i="3" s="1"/>
  <c r="F9" i="2"/>
  <c r="F23" i="2" s="1"/>
  <c r="N27" i="3"/>
  <c r="M27" i="3"/>
  <c r="L27" i="3"/>
  <c r="E9" i="2"/>
  <c r="E23" i="2" s="1"/>
  <c r="J27" i="3"/>
  <c r="J38" i="3" s="1"/>
  <c r="J47" i="3" s="1"/>
  <c r="I27" i="3"/>
  <c r="K27" i="3"/>
  <c r="D9" i="2"/>
  <c r="D23" i="2" s="1"/>
  <c r="H27" i="3"/>
  <c r="H23" i="2"/>
  <c r="G21" i="1"/>
  <c r="C9" i="2"/>
  <c r="C23" i="2" s="1"/>
  <c r="E75" i="4"/>
  <c r="F28" i="3"/>
  <c r="F75" i="4"/>
  <c r="G28" i="3"/>
  <c r="G37" i="3" s="1"/>
  <c r="J75" i="4"/>
  <c r="K28" i="3"/>
  <c r="K37" i="3" s="1"/>
  <c r="N62" i="4"/>
  <c r="N75" i="4" s="1"/>
  <c r="C20" i="1" s="1"/>
  <c r="C21" i="1" s="1"/>
  <c r="C28" i="3"/>
  <c r="H75" i="4"/>
  <c r="M75" i="4"/>
  <c r="N28" i="3"/>
  <c r="N37" i="3" s="1"/>
  <c r="C75" i="4"/>
  <c r="D28" i="3"/>
  <c r="D37" i="3" s="1"/>
  <c r="D38" i="3" s="1"/>
  <c r="D47" i="3" s="1"/>
  <c r="K75" i="4"/>
  <c r="L28" i="3"/>
  <c r="I75" i="4"/>
  <c r="H21" i="1"/>
  <c r="D75" i="4"/>
  <c r="E28" i="3"/>
  <c r="E37" i="3" s="1"/>
  <c r="L75" i="4"/>
  <c r="M28" i="3"/>
  <c r="M37" i="3" s="1"/>
  <c r="I37" i="3"/>
  <c r="I38" i="3" s="1"/>
  <c r="I47" i="3" s="1"/>
  <c r="K22" i="3"/>
  <c r="L22" i="3"/>
  <c r="N22" i="3"/>
  <c r="G75" i="4"/>
  <c r="H28" i="3"/>
  <c r="B75" i="4"/>
  <c r="E22" i="3"/>
  <c r="O14" i="3"/>
  <c r="C22" i="3"/>
  <c r="O7" i="3"/>
  <c r="D21" i="3"/>
  <c r="G23" i="2"/>
  <c r="O42" i="3"/>
  <c r="J49" i="3" l="1"/>
  <c r="E38" i="3"/>
  <c r="E47" i="3" s="1"/>
  <c r="E49" i="3" s="1"/>
  <c r="D32" i="1"/>
  <c r="E32" i="1" s="1"/>
  <c r="F32" i="1" s="1"/>
  <c r="G32" i="1" s="1"/>
  <c r="H32" i="1" s="1"/>
  <c r="H13" i="2" s="1"/>
  <c r="M38" i="3"/>
  <c r="M47" i="3" s="1"/>
  <c r="O32" i="3"/>
  <c r="C31" i="1"/>
  <c r="C12" i="2" s="1"/>
  <c r="L37" i="3"/>
  <c r="L38" i="3" s="1"/>
  <c r="L47" i="3" s="1"/>
  <c r="L49" i="3" s="1"/>
  <c r="F24" i="1"/>
  <c r="F37" i="3"/>
  <c r="D24" i="1"/>
  <c r="D28" i="1" s="1"/>
  <c r="E24" i="1"/>
  <c r="E28" i="1" s="1"/>
  <c r="G30" i="1"/>
  <c r="F31" i="1"/>
  <c r="I49" i="3"/>
  <c r="F46" i="1"/>
  <c r="O46" i="3"/>
  <c r="C37" i="3"/>
  <c r="C38" i="3" s="1"/>
  <c r="C47" i="3" s="1"/>
  <c r="C24" i="1"/>
  <c r="C28" i="1" s="1"/>
  <c r="K38" i="3"/>
  <c r="K47" i="3" s="1"/>
  <c r="K49" i="3" s="1"/>
  <c r="N38" i="3"/>
  <c r="N47" i="3" s="1"/>
  <c r="N49" i="3" s="1"/>
  <c r="G38" i="3"/>
  <c r="G47" i="3" s="1"/>
  <c r="G49" i="3" s="1"/>
  <c r="O24" i="3"/>
  <c r="O27" i="3"/>
  <c r="D20" i="1"/>
  <c r="D21" i="1" s="1"/>
  <c r="H37" i="3"/>
  <c r="O28" i="3"/>
  <c r="E20" i="1"/>
  <c r="E21" i="1" s="1"/>
  <c r="B81" i="4"/>
  <c r="B79" i="4" s="1"/>
  <c r="F20" i="1"/>
  <c r="F21" i="1" s="1"/>
  <c r="O21" i="3"/>
  <c r="G13" i="2" l="1"/>
  <c r="F13" i="2"/>
  <c r="E13" i="2"/>
  <c r="D13" i="2"/>
  <c r="G24" i="1"/>
  <c r="F28" i="1"/>
  <c r="F11" i="2" s="1"/>
  <c r="E11" i="2"/>
  <c r="E15" i="2" s="1"/>
  <c r="E16" i="2" s="1"/>
  <c r="E22" i="2" s="1"/>
  <c r="E24" i="2" s="1"/>
  <c r="E34" i="1"/>
  <c r="E42" i="1" s="1"/>
  <c r="D11" i="2"/>
  <c r="D34" i="1"/>
  <c r="D42" i="1" s="1"/>
  <c r="H30" i="1"/>
  <c r="H31" i="1" s="1"/>
  <c r="G31" i="1"/>
  <c r="F12" i="2"/>
  <c r="F34" i="1"/>
  <c r="F42" i="1" s="1"/>
  <c r="B80" i="4"/>
  <c r="C80" i="4" s="1"/>
  <c r="C34" i="1"/>
  <c r="C42" i="1" s="1"/>
  <c r="C11" i="2"/>
  <c r="C15" i="2" s="1"/>
  <c r="C16" i="2" s="1"/>
  <c r="C22" i="2" s="1"/>
  <c r="C24" i="2" s="1"/>
  <c r="F38" i="3"/>
  <c r="F47" i="3" s="1"/>
  <c r="H38" i="3"/>
  <c r="O37" i="3"/>
  <c r="C49" i="3"/>
  <c r="F45" i="1" l="1"/>
  <c r="F47" i="1" s="1"/>
  <c r="F15" i="2"/>
  <c r="F16" i="2" s="1"/>
  <c r="F22" i="2" s="1"/>
  <c r="F24" i="2" s="1"/>
  <c r="D15" i="2"/>
  <c r="D16" i="2" s="1"/>
  <c r="D22" i="2" s="1"/>
  <c r="D24" i="2" s="1"/>
  <c r="H24" i="1"/>
  <c r="H28" i="1" s="1"/>
  <c r="H11" i="2" s="1"/>
  <c r="G28" i="1"/>
  <c r="G11" i="2" s="1"/>
  <c r="G12" i="2"/>
  <c r="H12" i="2"/>
  <c r="F11" i="3"/>
  <c r="F22" i="3" s="1"/>
  <c r="F49" i="3" s="1"/>
  <c r="M11" i="3"/>
  <c r="M22" i="3" s="1"/>
  <c r="M49" i="3" s="1"/>
  <c r="H11" i="3"/>
  <c r="H22" i="3" s="1"/>
  <c r="C79" i="4"/>
  <c r="C81" i="4" s="1"/>
  <c r="H47" i="3"/>
  <c r="O38" i="3"/>
  <c r="C51" i="3"/>
  <c r="D50" i="3" s="1"/>
  <c r="H15" i="2" l="1"/>
  <c r="H16" i="2" s="1"/>
  <c r="H22" i="2" s="1"/>
  <c r="H24" i="2" s="1"/>
  <c r="H34" i="1"/>
  <c r="H42" i="1" s="1"/>
  <c r="G34" i="1"/>
  <c r="G42" i="1" s="1"/>
  <c r="G15" i="2"/>
  <c r="G16" i="2" s="1"/>
  <c r="G22" i="2" s="1"/>
  <c r="G24" i="2" s="1"/>
  <c r="D11" i="3"/>
  <c r="D22" i="3" s="1"/>
  <c r="O10" i="3"/>
  <c r="O11" i="3" s="1"/>
  <c r="H49" i="3"/>
  <c r="O47" i="3"/>
  <c r="D49" i="3" l="1"/>
  <c r="D51" i="3" s="1"/>
  <c r="E50" i="3" s="1"/>
  <c r="E51" i="3" s="1"/>
  <c r="F50" i="3" s="1"/>
  <c r="F51" i="3" s="1"/>
  <c r="G50" i="3" s="1"/>
  <c r="G51" i="3" s="1"/>
  <c r="H50" i="3" s="1"/>
  <c r="H51" i="3" s="1"/>
  <c r="I50" i="3" s="1"/>
  <c r="I51" i="3" s="1"/>
  <c r="J50" i="3" s="1"/>
  <c r="J51" i="3" s="1"/>
  <c r="K50" i="3" s="1"/>
  <c r="K51" i="3" s="1"/>
  <c r="L50" i="3" s="1"/>
  <c r="L51" i="3" s="1"/>
  <c r="M50" i="3" s="1"/>
  <c r="M51" i="3" s="1"/>
  <c r="N50" i="3" s="1"/>
  <c r="N51" i="3" s="1"/>
  <c r="O22" i="3"/>
  <c r="O49" i="3" l="1"/>
  <c r="O51" i="3" s="1"/>
</calcChain>
</file>

<file path=xl/sharedStrings.xml><?xml version="1.0" encoding="utf-8"?>
<sst xmlns="http://schemas.openxmlformats.org/spreadsheetml/2006/main" count="193" uniqueCount="169">
  <si>
    <t>A - PROIECŢIA VENITURILOR ŞI CHELTUIELILOR</t>
  </si>
  <si>
    <t>(lei)</t>
  </si>
  <si>
    <t>NR. CRT.</t>
  </si>
  <si>
    <t>CATEGORIA DE VENITURI/CHELTUEILI</t>
  </si>
  <si>
    <t>PERIOADA DE OPERARE SI ÎNTREŢINERE A INVESTIŢIEI</t>
  </si>
  <si>
    <t>AN 1</t>
  </si>
  <si>
    <t>AN 2</t>
  </si>
  <si>
    <t xml:space="preserve">TRIM I </t>
  </si>
  <si>
    <t xml:space="preserve">TRIM II </t>
  </si>
  <si>
    <t xml:space="preserve">TRIM III </t>
  </si>
  <si>
    <t xml:space="preserve">TRIM IV </t>
  </si>
  <si>
    <t>Anexa 2 A - Proiectia veniturilor</t>
  </si>
  <si>
    <t>Venituri din vanzari produse</t>
  </si>
  <si>
    <t>Venituri din prestari servicii</t>
  </si>
  <si>
    <t>Venituri din vanzari marfuri</t>
  </si>
  <si>
    <t>Venituri din alte activitati</t>
  </si>
  <si>
    <t>Alte venituri din exploatare</t>
  </si>
  <si>
    <t>Total venituri din exploatare</t>
  </si>
  <si>
    <t>Venituri din imobilizari financiare</t>
  </si>
  <si>
    <t>Venituri din diferente de curs valutar</t>
  </si>
  <si>
    <t>Venituri din dobanzi</t>
  </si>
  <si>
    <t>Venituri din sconturi obtinute</t>
  </si>
  <si>
    <t xml:space="preserve">Alte venituri financiare </t>
  </si>
  <si>
    <t>Total venituri financiare</t>
  </si>
  <si>
    <t>Venituri din subventii</t>
  </si>
  <si>
    <t>Total venituri extraordinare</t>
  </si>
  <si>
    <t>TOTAL VENITURI</t>
  </si>
  <si>
    <t>Anexa 2 B - Proiectia cheltuielilor</t>
  </si>
  <si>
    <t>Cheltuieli cu materiile prime si cu materialele consumabile</t>
  </si>
  <si>
    <t>Alte cheltuieli materiale (inclusiv cheltuieli cu prestatii externe)</t>
  </si>
  <si>
    <t>Alte cheltuieli din afara (cu energia si apa)</t>
  </si>
  <si>
    <t xml:space="preserve">Cheltuieli privind marfurile </t>
  </si>
  <si>
    <t>Total cheltuieli materiale</t>
  </si>
  <si>
    <t>Cheltuieli cu personalul angajat</t>
  </si>
  <si>
    <t>Cheltuieli cu asigurarile si protectia sociala</t>
  </si>
  <si>
    <t>Total cheltuieli cu personalul</t>
  </si>
  <si>
    <t>Cheltuieli cu amortizarile</t>
  </si>
  <si>
    <t>Alte cheltuieli de exploatare</t>
  </si>
  <si>
    <t>Total cheltuieli exploatare</t>
  </si>
  <si>
    <t>Cheltuieli din diferente de curs valutar</t>
  </si>
  <si>
    <t>Cheltuielile privind dobanzile</t>
  </si>
  <si>
    <t>Cheltuieli privind sconturile acordate</t>
  </si>
  <si>
    <t>Alte cheltuieli financiare</t>
  </si>
  <si>
    <t>Total cheltuieli financiare financiare</t>
  </si>
  <si>
    <t xml:space="preserve">Cheltuieli privind calamitatile si alte evenimente </t>
  </si>
  <si>
    <t>Total cheltuieli extraordinare</t>
  </si>
  <si>
    <t>TOTAL CHELTUIELI</t>
  </si>
  <si>
    <t>PROIECŢIA CONTULUI DE PROFIT ŞI PIERDERE</t>
  </si>
  <si>
    <t>Nr. Crt.</t>
  </si>
  <si>
    <t>CATEGORIA</t>
  </si>
  <si>
    <t>VENITURI DIN EXPLOATARE</t>
  </si>
  <si>
    <t xml:space="preserve">Cifra de afaceri </t>
  </si>
  <si>
    <t>CHELTUIELI DE EXPLOATARE</t>
  </si>
  <si>
    <t xml:space="preserve">Cheltuieli materiale – total </t>
  </si>
  <si>
    <t>Cheltuieli cu personalul – total</t>
  </si>
  <si>
    <t xml:space="preserve">Cheltuieli cu amortizarile </t>
  </si>
  <si>
    <t>Total cheltuieli de exploatare</t>
  </si>
  <si>
    <t>Rezultatul din exploatare</t>
  </si>
  <si>
    <t>TOTAL VENITURI FINANCIARE</t>
  </si>
  <si>
    <t>CHELTUIELI FINANCIARE DIN CARE</t>
  </si>
  <si>
    <t xml:space="preserve">Total cheltuieli financiare </t>
  </si>
  <si>
    <t>Rezultatul financiar</t>
  </si>
  <si>
    <t>REZULTATUL BRUT AL EXERCIŢIULUI FINANCIAR</t>
  </si>
  <si>
    <t>Impozit pe profit/cifra de afaceri</t>
  </si>
  <si>
    <t>REZULTATUL NET AL EXERCIŢIULUI FINANCIAR</t>
  </si>
  <si>
    <t>PERIOADA DE IMPLEMENTARE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</si>
  <si>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</si>
  <si>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</si>
  <si>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</si>
  <si>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</si>
  <si>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</si>
  <si>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</si>
  <si>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</si>
  <si>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</si>
  <si>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</si>
  <si>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</si>
  <si>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</si>
  <si>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</si>
  <si>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ACTIVITATEA DE INVESTITII SI FINANTARE</t>
  </si>
  <si>
    <t>Aport la capitalul societatii  (imprumuturi de la actionari/asociati)</t>
  </si>
  <si>
    <t>Credite pe termen lung, din care</t>
  </si>
  <si>
    <t xml:space="preserve">      Imprumut pentru realizarea investitiei</t>
  </si>
  <si>
    <t xml:space="preserve">      Alte Credite pe termen mediu si lung, leasinguri, alte datorii financiare</t>
  </si>
  <si>
    <t>Total intrari de lichiditati</t>
  </si>
  <si>
    <t>Total iesiri de lichididati prin investitii</t>
  </si>
  <si>
    <t xml:space="preserve">Rambursari de Credite pe termen mediu si lung, din care:  </t>
  </si>
  <si>
    <t xml:space="preserve">      Rate la alte credite pe termen mediu si lung, leasinguri, alte datorii financ.</t>
  </si>
  <si>
    <t xml:space="preserve"> Plati de dobanzi la Credite pe termen mediu si lung, din care:   </t>
  </si>
  <si>
    <t xml:space="preserve">     La alte credite pe termen mediu si lung, leasinguri, alte datorii financiare</t>
  </si>
  <si>
    <t>Total iesiri de lichiditati prin finantare</t>
  </si>
  <si>
    <t>Flux de lichiditati din activitatea de investitii si finantare</t>
  </si>
  <si>
    <t xml:space="preserve"> Ajutor nerambursabil </t>
  </si>
  <si>
    <t xml:space="preserve">Achizitii de active fixe corporale, incl TVA </t>
  </si>
  <si>
    <t>Achizitii de active fixe necorporale, incl TVA</t>
  </si>
  <si>
    <t xml:space="preserve">ACTIVITATEA DE EXPLOATARE </t>
  </si>
  <si>
    <t>Incasari din activitatea de exploatare, incl TVA</t>
  </si>
  <si>
    <t>Incasari din activitatea financiara pe termen scurt</t>
  </si>
  <si>
    <t>Credite pe termen scurt</t>
  </si>
  <si>
    <t>Total intrari de numerar</t>
  </si>
  <si>
    <t>Materii prime si materiale</t>
  </si>
  <si>
    <t>Alte materiale</t>
  </si>
  <si>
    <t>Energia si apa</t>
  </si>
  <si>
    <t>Marfuri</t>
  </si>
  <si>
    <t>Aferente personalului angajat</t>
  </si>
  <si>
    <t>Asigurari si protectie sociala</t>
  </si>
  <si>
    <t>Prestatii externe</t>
  </si>
  <si>
    <t>Impozite, taxe si varsaminte asimilate</t>
  </si>
  <si>
    <t>Alte plati aferente exploatarii</t>
  </si>
  <si>
    <t>Plati din activitatea de exploatare incl TVA</t>
  </si>
  <si>
    <t>Flux brut inainte de plati pentru impozit pe profit /cifra de afaceri si ajustare TVA</t>
  </si>
  <si>
    <t>Plati TVA</t>
  </si>
  <si>
    <t>Rambursari TVA</t>
  </si>
  <si>
    <t xml:space="preserve">Plati/incasari pentru impozite si taxe  </t>
  </si>
  <si>
    <t>Rambursari de credite pe termen scurt</t>
  </si>
  <si>
    <t>Plati de dobanzi la credite pe termen scurt</t>
  </si>
  <si>
    <t>Dividende  (inclusiv impozitele aferente)</t>
  </si>
  <si>
    <t xml:space="preserve">Total plati exclusiv cele aferente exploatarii  </t>
  </si>
  <si>
    <t xml:space="preserve">Flux de numerar din activitatea de exploatare </t>
  </si>
  <si>
    <t>FLUX DE LICHIDITATI (CASH FLOW)</t>
  </si>
  <si>
    <t xml:space="preserve">Flux de lichiditati net al perioadei </t>
  </si>
  <si>
    <t>Disponibil de numerar al lunii precedente</t>
  </si>
  <si>
    <t xml:space="preserve">Disponibil de numerar la sfarsitul perioadei </t>
  </si>
  <si>
    <t>TOTAL AN 1</t>
  </si>
  <si>
    <t xml:space="preserve">PROIECŢIA FLUXULUI DE NUMERAR 
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</si>
  <si>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</si>
  <si>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</si>
  <si>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</si>
  <si>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</si>
  <si>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</si>
  <si>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</si>
  <si>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</si>
  <si>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</si>
  <si>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</si>
  <si>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</si>
  <si>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</si>
  <si>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</si>
  <si>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Salariat 1</t>
  </si>
  <si>
    <t>Gaze</t>
  </si>
  <si>
    <t>COSTURI PENTRU FINANTARE - previziune 12 luni</t>
  </si>
  <si>
    <t>A. Cheltuieli cu achiziția de active fixe corporale, și necorporale, inclusiv obiecte de inventar</t>
  </si>
  <si>
    <t>B. Cheltuieli cu renovarea/amenajarea spațiului</t>
  </si>
  <si>
    <t>C. Cheltuieli cu închirierea</t>
  </si>
  <si>
    <t>E. Cheltuieli aferente diverselor achiziţii de servicii specializate, pentru care beneficiarul ajutorului de minimis nu are expertiza necesară</t>
  </si>
  <si>
    <t>F. Cheltuieli cu utilitățile</t>
  </si>
  <si>
    <t>Energie electrică</t>
  </si>
  <si>
    <t>Apă și canalizare</t>
  </si>
  <si>
    <t>Telefonie</t>
  </si>
  <si>
    <t>Internet</t>
  </si>
  <si>
    <t>G. Cheltuieli cu materiile prime și materialele</t>
  </si>
  <si>
    <t>H. Alte cheltuieli</t>
  </si>
  <si>
    <t>TOTAL</t>
  </si>
  <si>
    <t>Sursa de finantare</t>
  </si>
  <si>
    <t>TOTAL valoare investitie</t>
  </si>
  <si>
    <t>%</t>
  </si>
  <si>
    <t>Lei</t>
  </si>
  <si>
    <t>2.1</t>
  </si>
  <si>
    <t>2.2</t>
  </si>
  <si>
    <t>6.1</t>
  </si>
  <si>
    <t>6.2</t>
  </si>
  <si>
    <t>7.1</t>
  </si>
  <si>
    <t>7.2</t>
  </si>
  <si>
    <t>1. Active fixe corporale</t>
  </si>
  <si>
    <t>2. Obiecte de inventar</t>
  </si>
  <si>
    <t>3. Active necorporale</t>
  </si>
  <si>
    <t>D. Cheltuieli cu salariile personalului (salarii brute inclusiv CAM de 2,25%)</t>
  </si>
  <si>
    <r>
      <t xml:space="preserve">      Rate la imprumut -</t>
    </r>
    <r>
      <rPr>
        <i/>
        <sz val="8"/>
        <rFont val="Trebuchet MS"/>
        <family val="2"/>
      </rPr>
      <t xml:space="preserve"> cofinantare la proiect</t>
    </r>
  </si>
  <si>
    <r>
      <t xml:space="preserve">     La imprumut - </t>
    </r>
    <r>
      <rPr>
        <i/>
        <sz val="8"/>
        <rFont val="Trebuchet MS"/>
        <family val="2"/>
      </rPr>
      <t>cofinantare la proiect</t>
    </r>
  </si>
  <si>
    <t>Ajutor de minimis Nerambursabil                          (maxim 25.000 euro/maxim 121.000 lei)</t>
  </si>
  <si>
    <t>Aport propriu                                                             (pentru proiecte mai mari de 25.000 euro/121.000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</si>
</sst>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e_i_-;\-* #,##0.00\ _l_e_i_-;_-* &quot;-&quot;??\ _l_e_i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color indexed="8"/>
      <name val="Trebuchet MS"/>
      <family val="2"/>
      <charset val="238"/>
    </font>
    <font>
      <b/>
      <sz val="11"/>
      <name val="Trebuchet MS"/>
      <family val="2"/>
    </font>
    <font>
      <sz val="12"/>
      <color indexed="8"/>
      <name val="Trebuchet MS"/>
      <family val="2"/>
    </font>
    <font>
      <sz val="10"/>
      <color rgb="FFFF0000"/>
      <name val="Trebuchet MS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8"/>
      <name val="Calibri"/>
      <family val="2"/>
    </font>
    <font>
      <i/>
      <sz val="8"/>
      <name val="Trebuchet MS"/>
      <family val="2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Trebuchet MS"/>
      <family val="2"/>
    </font>
    <font>
      <sz val="8"/>
      <color rgb="FFFF0000"/>
      <name val="Trebuchet MS"/>
      <family val="2"/>
      <charset val="238"/>
    </font>
    <font>
      <b/>
      <i/>
      <sz val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quotePrefix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/>
    <xf numFmtId="0" fontId="5" fillId="2" borderId="4" xfId="0" applyFont="1" applyFill="1" applyBorder="1" applyAlignment="1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right" vertical="center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right" wrapText="1"/>
    </xf>
    <xf numFmtId="164" fontId="4" fillId="0" borderId="2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left" vertical="justify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164" fontId="3" fillId="3" borderId="2" xfId="0" applyNumberFormat="1" applyFont="1" applyFill="1" applyBorder="1" applyAlignment="1" applyProtection="1">
      <alignment vertical="center" wrapText="1"/>
    </xf>
    <xf numFmtId="164" fontId="3" fillId="3" borderId="2" xfId="0" applyNumberFormat="1" applyFont="1" applyFill="1" applyBorder="1" applyAlignment="1" applyProtection="1">
      <alignment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right" vertical="center"/>
      <protection locked="0"/>
    </xf>
    <xf numFmtId="43" fontId="9" fillId="0" borderId="0" xfId="0" applyNumberFormat="1" applyFont="1" applyAlignment="1">
      <alignment horizontal="right" vertical="center"/>
    </xf>
    <xf numFmtId="164" fontId="3" fillId="2" borderId="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12" fillId="0" borderId="0" xfId="0" applyFont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/>
    <xf numFmtId="0" fontId="14" fillId="5" borderId="2" xfId="0" applyFont="1" applyFill="1" applyBorder="1" applyAlignment="1">
      <alignment vertical="center" wrapText="1"/>
    </xf>
    <xf numFmtId="4" fontId="14" fillId="5" borderId="2" xfId="0" applyNumberFormat="1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left" wrapText="1"/>
    </xf>
    <xf numFmtId="4" fontId="14" fillId="7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horizontal="left" wrapText="1"/>
    </xf>
    <xf numFmtId="4" fontId="14" fillId="0" borderId="2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wrapText="1"/>
    </xf>
    <xf numFmtId="0" fontId="14" fillId="0" borderId="0" xfId="0" applyFont="1" applyAlignment="1">
      <alignment vertical="center"/>
    </xf>
    <xf numFmtId="0" fontId="14" fillId="4" borderId="2" xfId="0" applyFont="1" applyFill="1" applyBorder="1" applyAlignment="1">
      <alignment wrapText="1"/>
    </xf>
    <xf numFmtId="4" fontId="15" fillId="5" borderId="2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wrapText="1"/>
    </xf>
    <xf numFmtId="4" fontId="11" fillId="0" borderId="2" xfId="0" applyNumberFormat="1" applyFont="1" applyFill="1" applyBorder="1" applyAlignment="1">
      <alignment vertical="center"/>
    </xf>
    <xf numFmtId="0" fontId="10" fillId="6" borderId="2" xfId="0" applyFont="1" applyFill="1" applyBorder="1" applyAlignment="1">
      <alignment wrapText="1"/>
    </xf>
    <xf numFmtId="4" fontId="10" fillId="6" borderId="2" xfId="0" applyNumberFormat="1" applyFont="1" applyFill="1" applyBorder="1"/>
    <xf numFmtId="0" fontId="11" fillId="0" borderId="0" xfId="0" applyFont="1" applyAlignment="1">
      <alignment wrapText="1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4" fontId="11" fillId="0" borderId="2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/>
    <xf numFmtId="0" fontId="16" fillId="0" borderId="0" xfId="0" applyFont="1"/>
    <xf numFmtId="0" fontId="18" fillId="0" borderId="0" xfId="0" applyFont="1" applyFill="1" applyBorder="1" applyAlignment="1" applyProtection="1">
      <alignment vertical="justify"/>
    </xf>
    <xf numFmtId="3" fontId="17" fillId="0" borderId="2" xfId="0" applyNumberFormat="1" applyFont="1" applyFill="1" applyBorder="1" applyAlignment="1" applyProtection="1">
      <alignment horizontal="center" vertical="justify"/>
    </xf>
    <xf numFmtId="0" fontId="17" fillId="0" borderId="2" xfId="0" applyFont="1" applyFill="1" applyBorder="1" applyAlignment="1" applyProtection="1">
      <alignment horizontal="center" vertical="justify"/>
    </xf>
    <xf numFmtId="0" fontId="17" fillId="0" borderId="2" xfId="0" quotePrefix="1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vertical="justify" wrapText="1"/>
    </xf>
    <xf numFmtId="164" fontId="18" fillId="0" borderId="2" xfId="0" applyNumberFormat="1" applyFont="1" applyFill="1" applyBorder="1" applyAlignment="1" applyProtection="1">
      <alignment vertical="justify"/>
      <protection locked="0"/>
    </xf>
    <xf numFmtId="164" fontId="17" fillId="3" borderId="2" xfId="0" applyNumberFormat="1" applyFont="1" applyFill="1" applyBorder="1" applyAlignment="1" applyProtection="1">
      <alignment vertical="justify" wrapText="1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vertical="center" wrapText="1"/>
    </xf>
    <xf numFmtId="164" fontId="17" fillId="3" borderId="2" xfId="0" applyNumberFormat="1" applyFont="1" applyFill="1" applyBorder="1" applyAlignment="1" applyProtection="1">
      <alignment vertical="center" wrapText="1"/>
    </xf>
    <xf numFmtId="49" fontId="18" fillId="0" borderId="2" xfId="0" applyNumberFormat="1" applyFont="1" applyFill="1" applyBorder="1" applyAlignment="1" applyProtection="1">
      <alignment horizontal="center" vertical="justify" wrapText="1"/>
    </xf>
    <xf numFmtId="0" fontId="18" fillId="0" borderId="2" xfId="0" applyFont="1" applyFill="1" applyBorder="1" applyAlignment="1" applyProtection="1">
      <alignment vertical="center" wrapText="1"/>
    </xf>
    <xf numFmtId="164" fontId="18" fillId="0" borderId="2" xfId="0" applyNumberFormat="1" applyFont="1" applyFill="1" applyBorder="1" applyAlignment="1" applyProtection="1">
      <alignment vertical="center"/>
      <protection locked="0"/>
    </xf>
    <xf numFmtId="0" fontId="17" fillId="0" borderId="2" xfId="0" applyNumberFormat="1" applyFont="1" applyFill="1" applyBorder="1" applyAlignment="1" applyProtection="1">
      <alignment horizontal="center" vertical="justify" wrapText="1"/>
    </xf>
    <xf numFmtId="0" fontId="17" fillId="0" borderId="2" xfId="0" applyFont="1" applyFill="1" applyBorder="1" applyAlignment="1" applyProtection="1">
      <alignment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64" fontId="18" fillId="0" borderId="2" xfId="0" applyNumberFormat="1" applyFont="1" applyFill="1" applyBorder="1" applyAlignment="1" applyProtection="1">
      <alignment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</xf>
    <xf numFmtId="0" fontId="21" fillId="0" borderId="0" xfId="0" applyFont="1"/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3" fillId="0" borderId="2" xfId="0" applyNumberFormat="1" applyFont="1" applyFill="1" applyBorder="1" applyAlignment="1" applyProtection="1">
      <alignment vertical="center"/>
      <protection locked="0"/>
    </xf>
    <xf numFmtId="164" fontId="22" fillId="0" borderId="2" xfId="0" applyNumberFormat="1" applyFont="1" applyFill="1" applyBorder="1" applyAlignment="1" applyProtection="1">
      <alignment vertical="center"/>
    </xf>
    <xf numFmtId="164" fontId="24" fillId="0" borderId="2" xfId="0" applyNumberFormat="1" applyFont="1" applyFill="1" applyBorder="1" applyAlignment="1" applyProtection="1">
      <alignment vertical="center" wrapText="1"/>
    </xf>
    <xf numFmtId="3" fontId="4" fillId="3" borderId="2" xfId="0" applyNumberFormat="1" applyFont="1" applyFill="1" applyBorder="1" applyAlignment="1" applyProtection="1">
      <alignment horizontal="right" vertical="center" wrapText="1"/>
    </xf>
    <xf numFmtId="3" fontId="6" fillId="3" borderId="2" xfId="0" applyNumberFormat="1" applyFont="1" applyFill="1" applyBorder="1" applyAlignment="1" applyProtection="1">
      <alignment horizontal="right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quotePrefix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3" fontId="4" fillId="3" borderId="2" xfId="0" applyNumberFormat="1" applyFont="1" applyFill="1" applyBorder="1" applyAlignment="1" applyProtection="1">
      <alignment horizontal="right" wrapText="1"/>
    </xf>
    <xf numFmtId="3" fontId="6" fillId="3" borderId="2" xfId="0" applyNumberFormat="1" applyFont="1" applyFill="1" applyBorder="1" applyAlignment="1" applyProtection="1">
      <alignment horizontal="right" wrapText="1"/>
    </xf>
    <xf numFmtId="164" fontId="4" fillId="3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justify"/>
    </xf>
    <xf numFmtId="0" fontId="7" fillId="0" borderId="0" xfId="0" applyFont="1" applyAlignment="1">
      <alignment horizontal="left" vertical="justify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right" vertical="justify" wrapText="1"/>
    </xf>
    <xf numFmtId="0" fontId="17" fillId="0" borderId="2" xfId="0" applyFont="1" applyFill="1" applyBorder="1" applyAlignment="1" applyProtection="1">
      <alignment horizontal="left" vertical="center" wrapText="1"/>
    </xf>
    <xf numFmtId="164" fontId="17" fillId="0" borderId="5" xfId="0" applyNumberFormat="1" applyFont="1" applyFill="1" applyBorder="1" applyAlignment="1" applyProtection="1">
      <alignment horizontal="left" vertical="center" wrapText="1"/>
    </xf>
    <xf numFmtId="164" fontId="17" fillId="0" borderId="6" xfId="0" applyNumberFormat="1" applyFont="1" applyFill="1" applyBorder="1" applyAlignment="1" applyProtection="1">
      <alignment horizontal="left" vertical="center" wrapText="1"/>
    </xf>
    <xf numFmtId="164" fontId="17" fillId="0" borderId="7" xfId="0" applyNumberFormat="1" applyFont="1" applyFill="1" applyBorder="1" applyAlignment="1" applyProtection="1">
      <alignment horizontal="left" vertical="center" wrapText="1"/>
    </xf>
    <xf numFmtId="164" fontId="17" fillId="3" borderId="2" xfId="0" applyNumberFormat="1" applyFont="1" applyFill="1" applyBorder="1" applyAlignment="1" applyProtection="1">
      <alignment horizontal="right" vertical="center" wrapText="1"/>
    </xf>
    <xf numFmtId="0" fontId="17" fillId="0" borderId="2" xfId="0" applyFont="1" applyFill="1" applyBorder="1" applyAlignment="1" applyProtection="1">
      <alignment horizontal="left" vertical="justify" wrapText="1"/>
    </xf>
    <xf numFmtId="0" fontId="17" fillId="3" borderId="2" xfId="0" applyFont="1" applyFill="1" applyBorder="1" applyAlignment="1" applyProtection="1">
      <alignment horizontal="right" vertical="justify" wrapText="1"/>
    </xf>
    <xf numFmtId="0" fontId="17" fillId="0" borderId="0" xfId="0" applyFont="1" applyFill="1" applyBorder="1" applyAlignment="1" applyProtection="1">
      <alignment vertical="justify" wrapText="1"/>
    </xf>
    <xf numFmtId="0" fontId="17" fillId="0" borderId="0" xfId="0" applyFont="1" applyFill="1" applyBorder="1" applyAlignment="1" applyProtection="1">
      <alignment vertical="justify"/>
    </xf>
    <xf numFmtId="0" fontId="17" fillId="0" borderId="0" xfId="0" applyFont="1" applyFill="1" applyBorder="1" applyAlignment="1" applyProtection="1">
      <alignment horizontal="left" vertical="justify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/>
    </xf>
    <xf numFmtId="0" fontId="19" fillId="0" borderId="2" xfId="0" applyFont="1" applyBorder="1" applyAlignment="1"/>
    <xf numFmtId="0" fontId="17" fillId="0" borderId="5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31" workbookViewId="0">
      <selection activeCell="J21" sqref="J21"/>
    </sheetView>
  </sheetViews>
  <sheetFormatPr defaultRowHeight="15" x14ac:dyDescent="0.25"/>
  <cols>
    <col min="1" max="1" width="5.28515625" customWidth="1"/>
    <col min="2" max="2" width="39.85546875" customWidth="1"/>
    <col min="3" max="4" width="13.7109375" customWidth="1"/>
    <col min="5" max="5" width="12.28515625" customWidth="1"/>
    <col min="6" max="6" width="14" customWidth="1"/>
    <col min="7" max="7" width="12" customWidth="1"/>
    <col min="8" max="8" width="11.7109375" customWidth="1"/>
  </cols>
  <sheetData>
    <row r="1" spans="1:8" ht="18" x14ac:dyDescent="0.35">
      <c r="A1" s="1" t="s">
        <v>0</v>
      </c>
      <c r="B1" s="2"/>
      <c r="C1" s="3"/>
      <c r="D1" s="3"/>
      <c r="E1" s="3"/>
      <c r="F1" s="3"/>
      <c r="G1" s="3"/>
      <c r="H1" s="3"/>
    </row>
    <row r="2" spans="1:8" ht="15.75" x14ac:dyDescent="0.3">
      <c r="B2" s="5"/>
      <c r="C2" s="5"/>
      <c r="D2" s="5"/>
      <c r="E2" s="5"/>
      <c r="F2" s="5"/>
      <c r="G2" s="5"/>
      <c r="H2" s="4" t="s">
        <v>1</v>
      </c>
    </row>
    <row r="3" spans="1:8" x14ac:dyDescent="0.25">
      <c r="A3" s="87" t="s">
        <v>2</v>
      </c>
      <c r="B3" s="87" t="s">
        <v>3</v>
      </c>
      <c r="C3" s="90" t="s">
        <v>4</v>
      </c>
      <c r="D3" s="91"/>
      <c r="E3" s="91"/>
      <c r="F3" s="91"/>
      <c r="G3" s="91"/>
      <c r="H3" s="91"/>
    </row>
    <row r="4" spans="1:8" ht="15.75" x14ac:dyDescent="0.3">
      <c r="A4" s="88"/>
      <c r="B4" s="88"/>
      <c r="C4" s="92" t="s">
        <v>5</v>
      </c>
      <c r="D4" s="92"/>
      <c r="E4" s="92"/>
      <c r="F4" s="92"/>
      <c r="G4" s="93" t="s">
        <v>6</v>
      </c>
      <c r="H4" s="94"/>
    </row>
    <row r="5" spans="1:8" x14ac:dyDescent="0.25">
      <c r="A5" s="89"/>
      <c r="B5" s="89"/>
      <c r="C5" s="6" t="s">
        <v>7</v>
      </c>
      <c r="D5" s="6" t="s">
        <v>8</v>
      </c>
      <c r="E5" s="6" t="s">
        <v>9</v>
      </c>
      <c r="F5" s="6" t="s">
        <v>10</v>
      </c>
      <c r="G5" s="6" t="s">
        <v>7</v>
      </c>
      <c r="H5" s="6" t="s">
        <v>8</v>
      </c>
    </row>
    <row r="6" spans="1:8" ht="24.95" customHeight="1" x14ac:dyDescent="0.3">
      <c r="A6" s="7"/>
      <c r="B6" s="8" t="s">
        <v>11</v>
      </c>
      <c r="C6" s="6"/>
      <c r="D6" s="6"/>
      <c r="E6" s="6"/>
      <c r="F6" s="6"/>
      <c r="G6" s="6"/>
      <c r="H6" s="6"/>
    </row>
    <row r="7" spans="1:8" ht="24.95" customHeight="1" x14ac:dyDescent="0.25">
      <c r="A7" s="9">
        <v>1</v>
      </c>
      <c r="B7" s="10" t="s">
        <v>12</v>
      </c>
      <c r="C7" s="11"/>
      <c r="D7" s="11"/>
      <c r="E7" s="11">
        <f>D7*1.2</f>
        <v>0</v>
      </c>
      <c r="F7" s="11">
        <f>E7*1.2</f>
        <v>0</v>
      </c>
      <c r="G7" s="11">
        <f>F7*1.2</f>
        <v>0</v>
      </c>
      <c r="H7" s="11">
        <f>G7*1.2</f>
        <v>0</v>
      </c>
    </row>
    <row r="8" spans="1:8" ht="24.95" customHeight="1" x14ac:dyDescent="0.25">
      <c r="A8" s="9">
        <v>2</v>
      </c>
      <c r="B8" s="10" t="s">
        <v>13</v>
      </c>
      <c r="C8" s="11"/>
      <c r="D8" s="11"/>
      <c r="E8" s="11"/>
      <c r="F8" s="11"/>
      <c r="G8" s="11"/>
      <c r="H8" s="11"/>
    </row>
    <row r="9" spans="1:8" ht="24.95" customHeight="1" x14ac:dyDescent="0.25">
      <c r="A9" s="9">
        <v>3</v>
      </c>
      <c r="B9" s="10" t="s">
        <v>14</v>
      </c>
      <c r="C9" s="11"/>
      <c r="D9" s="11"/>
      <c r="E9" s="11"/>
      <c r="F9" s="11"/>
      <c r="G9" s="11">
        <f t="shared" ref="G9:H11" si="0">F9*1.1</f>
        <v>0</v>
      </c>
      <c r="H9" s="11">
        <f t="shared" si="0"/>
        <v>0</v>
      </c>
    </row>
    <row r="10" spans="1:8" ht="24.95" customHeight="1" x14ac:dyDescent="0.25">
      <c r="A10" s="9">
        <v>4</v>
      </c>
      <c r="B10" s="10" t="s">
        <v>15</v>
      </c>
      <c r="C10" s="11"/>
      <c r="D10" s="11"/>
      <c r="E10" s="11"/>
      <c r="F10" s="11"/>
      <c r="G10" s="11">
        <f t="shared" si="0"/>
        <v>0</v>
      </c>
      <c r="H10" s="11">
        <f t="shared" si="0"/>
        <v>0</v>
      </c>
    </row>
    <row r="11" spans="1:8" ht="24.95" customHeight="1" x14ac:dyDescent="0.25">
      <c r="A11" s="9">
        <v>5</v>
      </c>
      <c r="B11" s="10" t="s">
        <v>16</v>
      </c>
      <c r="C11" s="11"/>
      <c r="D11" s="11"/>
      <c r="E11" s="11"/>
      <c r="F11" s="11">
        <v>0</v>
      </c>
      <c r="G11" s="11">
        <v>0</v>
      </c>
      <c r="H11" s="11">
        <f t="shared" si="0"/>
        <v>0</v>
      </c>
    </row>
    <row r="12" spans="1:8" ht="24.95" customHeight="1" x14ac:dyDescent="0.3">
      <c r="A12" s="95" t="s">
        <v>17</v>
      </c>
      <c r="B12" s="95"/>
      <c r="C12" s="12">
        <f t="shared" ref="C12:H12" si="1">SUM(C7:C11)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</row>
    <row r="13" spans="1:8" ht="24.95" customHeight="1" x14ac:dyDescent="0.25">
      <c r="A13" s="9">
        <v>6</v>
      </c>
      <c r="B13" s="10" t="s">
        <v>18</v>
      </c>
      <c r="C13" s="11"/>
      <c r="D13" s="11"/>
      <c r="E13" s="11"/>
      <c r="F13" s="11"/>
      <c r="G13" s="11"/>
      <c r="H13" s="11"/>
    </row>
    <row r="14" spans="1:8" ht="24.95" customHeight="1" x14ac:dyDescent="0.25">
      <c r="A14" s="9">
        <v>7</v>
      </c>
      <c r="B14" s="10" t="s">
        <v>19</v>
      </c>
      <c r="C14" s="11"/>
      <c r="D14" s="11"/>
      <c r="E14" s="11"/>
      <c r="F14" s="11"/>
      <c r="G14" s="11"/>
      <c r="H14" s="11"/>
    </row>
    <row r="15" spans="1:8" ht="24.95" customHeight="1" x14ac:dyDescent="0.25">
      <c r="A15" s="9">
        <v>8</v>
      </c>
      <c r="B15" s="10" t="s">
        <v>20</v>
      </c>
      <c r="C15" s="11"/>
      <c r="D15" s="11"/>
      <c r="E15" s="11"/>
      <c r="F15" s="11"/>
      <c r="G15" s="11"/>
      <c r="H15" s="11"/>
    </row>
    <row r="16" spans="1:8" ht="24.95" customHeight="1" x14ac:dyDescent="0.25">
      <c r="A16" s="9">
        <v>9</v>
      </c>
      <c r="B16" s="10" t="s">
        <v>21</v>
      </c>
      <c r="C16" s="11"/>
      <c r="D16" s="11"/>
      <c r="E16" s="11"/>
      <c r="F16" s="11"/>
      <c r="G16" s="11"/>
      <c r="H16" s="11"/>
    </row>
    <row r="17" spans="1:8" ht="24.95" customHeight="1" x14ac:dyDescent="0.25">
      <c r="A17" s="9">
        <v>10</v>
      </c>
      <c r="B17" s="10" t="s">
        <v>22</v>
      </c>
      <c r="C17" s="11"/>
      <c r="D17" s="11"/>
      <c r="E17" s="11"/>
      <c r="F17" s="11"/>
      <c r="G17" s="11"/>
      <c r="H17" s="11"/>
    </row>
    <row r="18" spans="1:8" ht="24.95" customHeight="1" x14ac:dyDescent="0.25">
      <c r="A18" s="83" t="s">
        <v>23</v>
      </c>
      <c r="B18" s="83"/>
      <c r="C18" s="25">
        <f>SUM(C13:C17)</f>
        <v>0</v>
      </c>
      <c r="D18" s="25">
        <f t="shared" ref="D18:H18" si="2">SUM(D13:D17)</f>
        <v>0</v>
      </c>
      <c r="E18" s="25">
        <f t="shared" si="2"/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</row>
    <row r="19" spans="1:8" ht="24.95" customHeight="1" x14ac:dyDescent="0.25">
      <c r="A19" s="9">
        <v>15</v>
      </c>
      <c r="B19" s="10" t="s">
        <v>24</v>
      </c>
      <c r="C19" s="13"/>
      <c r="D19" s="13"/>
      <c r="E19" s="13"/>
      <c r="F19" s="13"/>
      <c r="G19" s="13">
        <v>0</v>
      </c>
      <c r="H19" s="13">
        <v>0</v>
      </c>
    </row>
    <row r="20" spans="1:8" ht="24.95" customHeight="1" x14ac:dyDescent="0.25">
      <c r="A20" s="83" t="s">
        <v>25</v>
      </c>
      <c r="B20" s="83"/>
      <c r="C20" s="25">
        <f>C19</f>
        <v>0</v>
      </c>
      <c r="D20" s="25">
        <f t="shared" ref="D20:H20" si="3">D19</f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</row>
    <row r="21" spans="1:8" ht="24.95" customHeight="1" x14ac:dyDescent="0.3">
      <c r="A21" s="96" t="s">
        <v>26</v>
      </c>
      <c r="B21" s="96"/>
      <c r="C21" s="12">
        <f>C20+C18+C12</f>
        <v>0</v>
      </c>
      <c r="D21" s="12">
        <f>D20+D18+D12</f>
        <v>0</v>
      </c>
      <c r="E21" s="12">
        <f t="shared" ref="E21:H21" si="4">E20+E18+E12</f>
        <v>0</v>
      </c>
      <c r="F21" s="12">
        <f t="shared" si="4"/>
        <v>0</v>
      </c>
      <c r="G21" s="12">
        <f t="shared" si="4"/>
        <v>0</v>
      </c>
      <c r="H21" s="12">
        <f t="shared" si="4"/>
        <v>0</v>
      </c>
    </row>
    <row r="22" spans="1:8" ht="15" customHeight="1" x14ac:dyDescent="0.25">
      <c r="A22" s="85"/>
      <c r="B22" s="86"/>
      <c r="C22" s="86"/>
      <c r="D22" s="86"/>
      <c r="E22" s="86"/>
      <c r="F22" s="86"/>
      <c r="G22" s="86"/>
      <c r="H22" s="86"/>
    </row>
    <row r="23" spans="1:8" ht="16.5" x14ac:dyDescent="0.3">
      <c r="A23" s="14"/>
      <c r="B23" s="8" t="s">
        <v>27</v>
      </c>
      <c r="C23" s="15"/>
      <c r="D23" s="15"/>
      <c r="E23" s="15"/>
      <c r="F23" s="15"/>
      <c r="G23" s="15"/>
      <c r="H23" s="15"/>
    </row>
    <row r="24" spans="1:8" ht="30" x14ac:dyDescent="0.25">
      <c r="A24" s="9">
        <v>1</v>
      </c>
      <c r="B24" s="10" t="s">
        <v>28</v>
      </c>
      <c r="C24" s="26">
        <f>'Flux numerar'!C28+'Flux numerar'!D28+'Flux numerar'!E28</f>
        <v>0</v>
      </c>
      <c r="D24" s="26">
        <f>'Flux numerar'!F28+'Flux numerar'!G28+'Flux numerar'!H28</f>
        <v>0</v>
      </c>
      <c r="E24" s="26">
        <f>'Flux numerar'!I28+'Flux numerar'!J28+'Flux numerar'!K28</f>
        <v>0</v>
      </c>
      <c r="F24" s="26">
        <f>'Flux numerar'!L28+'Flux numerar'!M28+'Flux numerar'!N28</f>
        <v>0</v>
      </c>
      <c r="G24" s="26">
        <f t="shared" ref="G24:H27" si="5">F24</f>
        <v>0</v>
      </c>
      <c r="H24" s="26">
        <f t="shared" si="5"/>
        <v>0</v>
      </c>
    </row>
    <row r="25" spans="1:8" ht="30" x14ac:dyDescent="0.25">
      <c r="A25" s="9">
        <v>2</v>
      </c>
      <c r="B25" s="10" t="s">
        <v>29</v>
      </c>
      <c r="C25" s="26">
        <f>'Flux numerar'!C29+'Flux numerar'!D29+'Flux numerar'!E29+'Flux numerar'!C34+'Flux numerar'!D34+'Flux numerar'!E34</f>
        <v>0</v>
      </c>
      <c r="D25" s="26">
        <f>'Flux numerar'!F29+'Flux numerar'!G29+'Flux numerar'!H29+'Flux numerar'!F34+'Flux numerar'!G34+'Flux numerar'!H34</f>
        <v>0</v>
      </c>
      <c r="E25" s="26">
        <f>'Flux numerar'!I29+'Flux numerar'!J29+'Flux numerar'!K29+'Flux numerar'!I34+'Flux numerar'!J34+'Flux numerar'!K34</f>
        <v>0</v>
      </c>
      <c r="F25" s="26">
        <f>'Flux numerar'!L29+'Flux numerar'!M29+'Flux numerar'!N29+'Flux numerar'!L34+'Flux numerar'!M34+'Flux numerar'!N34</f>
        <v>0</v>
      </c>
      <c r="G25" s="26">
        <f t="shared" si="5"/>
        <v>0</v>
      </c>
      <c r="H25" s="26">
        <f t="shared" si="5"/>
        <v>0</v>
      </c>
    </row>
    <row r="26" spans="1:8" ht="24.95" customHeight="1" x14ac:dyDescent="0.25">
      <c r="A26" s="9">
        <v>3</v>
      </c>
      <c r="B26" s="10" t="s">
        <v>30</v>
      </c>
      <c r="C26" s="26">
        <f>'Flux numerar'!C30+'Flux numerar'!D30+'Flux numerar'!E30</f>
        <v>0</v>
      </c>
      <c r="D26" s="26">
        <f>'Flux numerar'!F30+'Flux numerar'!G30+'Flux numerar'!H30</f>
        <v>0</v>
      </c>
      <c r="E26" s="26">
        <f>'Flux numerar'!I30+'Flux numerar'!J30+'Flux numerar'!K30</f>
        <v>0</v>
      </c>
      <c r="F26" s="26">
        <f>'Flux numerar'!L30+'Flux numerar'!M30+'Flux numerar'!N30</f>
        <v>0</v>
      </c>
      <c r="G26" s="26">
        <f t="shared" si="5"/>
        <v>0</v>
      </c>
      <c r="H26" s="26">
        <f t="shared" si="5"/>
        <v>0</v>
      </c>
    </row>
    <row r="27" spans="1:8" ht="24.95" customHeight="1" x14ac:dyDescent="0.25">
      <c r="A27" s="9">
        <v>4</v>
      </c>
      <c r="B27" s="10" t="s">
        <v>31</v>
      </c>
      <c r="C27" s="26">
        <f>'Flux numerar'!C31+'Flux numerar'!D31+'Flux numerar'!E31</f>
        <v>0</v>
      </c>
      <c r="D27" s="26">
        <f>'Flux numerar'!F31+'Flux numerar'!G31+'Flux numerar'!H31</f>
        <v>0</v>
      </c>
      <c r="E27" s="26">
        <f>'Flux numerar'!I31+'Flux numerar'!J31+'Flux numerar'!K31</f>
        <v>0</v>
      </c>
      <c r="F27" s="26">
        <f>'Flux numerar'!L31+'Flux numerar'!M31+'Flux numerar'!N31</f>
        <v>0</v>
      </c>
      <c r="G27" s="26">
        <f t="shared" si="5"/>
        <v>0</v>
      </c>
      <c r="H27" s="26">
        <f t="shared" si="5"/>
        <v>0</v>
      </c>
    </row>
    <row r="28" spans="1:8" ht="24.95" customHeight="1" x14ac:dyDescent="0.3">
      <c r="A28" s="83" t="s">
        <v>32</v>
      </c>
      <c r="B28" s="83" t="s">
        <v>32</v>
      </c>
      <c r="C28" s="12">
        <f>SUM(C24:C27)</f>
        <v>0</v>
      </c>
      <c r="D28" s="12">
        <f t="shared" ref="D28:H28" si="6">SUM(D24:D27)</f>
        <v>0</v>
      </c>
      <c r="E28" s="12">
        <f t="shared" si="6"/>
        <v>0</v>
      </c>
      <c r="F28" s="12">
        <f t="shared" si="6"/>
        <v>0</v>
      </c>
      <c r="G28" s="12">
        <f t="shared" si="6"/>
        <v>0</v>
      </c>
      <c r="H28" s="12">
        <f t="shared" si="6"/>
        <v>0</v>
      </c>
    </row>
    <row r="29" spans="1:8" ht="24.95" customHeight="1" x14ac:dyDescent="0.25">
      <c r="A29" s="9">
        <v>5</v>
      </c>
      <c r="B29" s="10" t="s">
        <v>33</v>
      </c>
      <c r="C29" s="26">
        <f>'Flux numerar'!C32+'Flux numerar'!D32+'Flux numerar'!E32</f>
        <v>0</v>
      </c>
      <c r="D29" s="26">
        <f>'Flux numerar'!F32+'Flux numerar'!G32+'Flux numerar'!H32</f>
        <v>0</v>
      </c>
      <c r="E29" s="26">
        <f>'Flux numerar'!I32+'Flux numerar'!J32+'Flux numerar'!K32</f>
        <v>0</v>
      </c>
      <c r="F29" s="26">
        <f>'Flux numerar'!L32+'Flux numerar'!M32+'Flux numerar'!N32</f>
        <v>0</v>
      </c>
      <c r="G29" s="26">
        <f>F29</f>
        <v>0</v>
      </c>
      <c r="H29" s="26">
        <f>G29</f>
        <v>0</v>
      </c>
    </row>
    <row r="30" spans="1:8" ht="24.95" customHeight="1" x14ac:dyDescent="0.25">
      <c r="A30" s="9">
        <v>6</v>
      </c>
      <c r="B30" s="10" t="s">
        <v>34</v>
      </c>
      <c r="C30" s="26">
        <f>'Flux numerar'!C33+'Flux numerar'!D33+'Flux numerar'!E33</f>
        <v>0</v>
      </c>
      <c r="D30" s="26">
        <f>'Flux numerar'!F33+'Flux numerar'!G33+'Flux numerar'!H33</f>
        <v>0</v>
      </c>
      <c r="E30" s="26">
        <f>'Flux numerar'!I33+'Flux numerar'!J33+'Flux numerar'!K33</f>
        <v>0</v>
      </c>
      <c r="F30" s="26">
        <f>'Flux numerar'!L33+'Flux numerar'!M33+'Flux numerar'!N33</f>
        <v>0</v>
      </c>
      <c r="G30" s="26">
        <f>F30</f>
        <v>0</v>
      </c>
      <c r="H30" s="26">
        <f>G30</f>
        <v>0</v>
      </c>
    </row>
    <row r="31" spans="1:8" ht="24.95" customHeight="1" x14ac:dyDescent="0.3">
      <c r="A31" s="83" t="s">
        <v>35</v>
      </c>
      <c r="B31" s="83"/>
      <c r="C31" s="12">
        <f>C30+C29</f>
        <v>0</v>
      </c>
      <c r="D31" s="12">
        <f t="shared" ref="D31:H31" si="7">D30+D29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1:8" ht="24.95" customHeight="1" x14ac:dyDescent="0.25">
      <c r="A32" s="9">
        <v>7</v>
      </c>
      <c r="B32" s="10" t="s">
        <v>36</v>
      </c>
      <c r="C32" s="11">
        <f>'Flux numerar'!C14/36+'Flux numerar'!D14/36</f>
        <v>0</v>
      </c>
      <c r="D32" s="11">
        <f>'Flux numerar'!E14/36+'Flux numerar'!F14/36+'Flux numerar'!G14/36+C32</f>
        <v>0</v>
      </c>
      <c r="E32" s="11">
        <f>'Flux numerar'!H14/36+'Flux numerar'!I14/36+'Flux numerar'!J14/36+D32</f>
        <v>0</v>
      </c>
      <c r="F32" s="11">
        <f>'Flux numerar'!K14/36+'Flux numerar'!L14/36+'Flux numerar'!M14/36+E32</f>
        <v>0</v>
      </c>
      <c r="G32" s="11">
        <f>F32+'Flux numerar'!N14/36</f>
        <v>0</v>
      </c>
      <c r="H32" s="11">
        <f>G32</f>
        <v>0</v>
      </c>
    </row>
    <row r="33" spans="1:8" ht="24.95" customHeight="1" x14ac:dyDescent="0.3">
      <c r="A33" s="16">
        <v>8</v>
      </c>
      <c r="B33" s="10" t="s">
        <v>37</v>
      </c>
      <c r="C33" s="26">
        <f>'Flux numerar'!C36+'Flux numerar'!D36+'Flux numerar'!E36</f>
        <v>0</v>
      </c>
      <c r="D33" s="26">
        <f>'Flux numerar'!F36+'Flux numerar'!G36+'Flux numerar'!H36</f>
        <v>0</v>
      </c>
      <c r="E33" s="26">
        <f>'Flux numerar'!I36+'Flux numerar'!J36+'Flux numerar'!K36</f>
        <v>0</v>
      </c>
      <c r="F33" s="26">
        <f>'Flux numerar'!L36+'Flux numerar'!M36+'Flux numerar'!N36</f>
        <v>0</v>
      </c>
      <c r="G33" s="26">
        <f>F33</f>
        <v>0</v>
      </c>
      <c r="H33" s="26">
        <f>G33</f>
        <v>0</v>
      </c>
    </row>
    <row r="34" spans="1:8" ht="24.95" customHeight="1" x14ac:dyDescent="0.3">
      <c r="A34" s="83" t="s">
        <v>38</v>
      </c>
      <c r="B34" s="83"/>
      <c r="C34" s="12">
        <f>C28+C31+C32+C33</f>
        <v>0</v>
      </c>
      <c r="D34" s="12">
        <f t="shared" ref="D34:H34" si="8">D28+D31+D32+D33</f>
        <v>0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1:8" ht="24.95" customHeight="1" x14ac:dyDescent="0.25">
      <c r="A35" s="9">
        <v>9</v>
      </c>
      <c r="B35" s="10" t="s">
        <v>39</v>
      </c>
      <c r="C35" s="11"/>
      <c r="D35" s="11"/>
      <c r="E35" s="11"/>
      <c r="F35" s="11"/>
      <c r="G35" s="11"/>
      <c r="H35" s="11"/>
    </row>
    <row r="36" spans="1:8" ht="24.95" customHeight="1" x14ac:dyDescent="0.25">
      <c r="A36" s="9">
        <v>10</v>
      </c>
      <c r="B36" s="10" t="s">
        <v>40</v>
      </c>
      <c r="C36" s="11"/>
      <c r="D36" s="11"/>
      <c r="E36" s="11"/>
      <c r="F36" s="11"/>
      <c r="G36" s="11"/>
      <c r="H36" s="11"/>
    </row>
    <row r="37" spans="1:8" ht="24.95" customHeight="1" x14ac:dyDescent="0.25">
      <c r="A37" s="9">
        <v>11</v>
      </c>
      <c r="B37" s="10" t="s">
        <v>41</v>
      </c>
      <c r="C37" s="11"/>
      <c r="D37" s="11"/>
      <c r="E37" s="11"/>
      <c r="F37" s="11"/>
      <c r="G37" s="11"/>
      <c r="H37" s="11"/>
    </row>
    <row r="38" spans="1:8" ht="24.95" customHeight="1" x14ac:dyDescent="0.25">
      <c r="A38" s="9">
        <v>12</v>
      </c>
      <c r="B38" s="10" t="s">
        <v>42</v>
      </c>
      <c r="C38" s="11"/>
      <c r="D38" s="11"/>
      <c r="E38" s="11"/>
      <c r="F38" s="11"/>
      <c r="G38" s="11"/>
      <c r="H38" s="11"/>
    </row>
    <row r="39" spans="1:8" ht="24.95" customHeight="1" x14ac:dyDescent="0.3">
      <c r="A39" s="83" t="s">
        <v>43</v>
      </c>
      <c r="B39" s="83"/>
      <c r="C39" s="12">
        <f>SUM(C35:C38)</f>
        <v>0</v>
      </c>
      <c r="D39" s="12">
        <f t="shared" ref="D39:H39" si="9">SUM(D35:D38)</f>
        <v>0</v>
      </c>
      <c r="E39" s="12">
        <f t="shared" si="9"/>
        <v>0</v>
      </c>
      <c r="F39" s="12">
        <f t="shared" si="9"/>
        <v>0</v>
      </c>
      <c r="G39" s="12">
        <f t="shared" si="9"/>
        <v>0</v>
      </c>
      <c r="H39" s="12">
        <f t="shared" si="9"/>
        <v>0</v>
      </c>
    </row>
    <row r="40" spans="1:8" ht="24.95" customHeight="1" x14ac:dyDescent="0.25">
      <c r="A40" s="9">
        <v>13</v>
      </c>
      <c r="B40" s="10" t="s">
        <v>44</v>
      </c>
      <c r="C40" s="13"/>
      <c r="D40" s="13"/>
      <c r="E40" s="13"/>
      <c r="F40" s="13"/>
      <c r="G40" s="13"/>
      <c r="H40" s="13"/>
    </row>
    <row r="41" spans="1:8" ht="24.95" customHeight="1" x14ac:dyDescent="0.3">
      <c r="A41" s="83" t="s">
        <v>45</v>
      </c>
      <c r="B41" s="83"/>
      <c r="C41" s="12">
        <f>C40</f>
        <v>0</v>
      </c>
      <c r="D41" s="12">
        <f t="shared" ref="D41:H41" si="10">D40</f>
        <v>0</v>
      </c>
      <c r="E41" s="12">
        <f t="shared" si="10"/>
        <v>0</v>
      </c>
      <c r="F41" s="12">
        <f t="shared" si="10"/>
        <v>0</v>
      </c>
      <c r="G41" s="12">
        <f t="shared" si="10"/>
        <v>0</v>
      </c>
      <c r="H41" s="12">
        <f t="shared" si="10"/>
        <v>0</v>
      </c>
    </row>
    <row r="42" spans="1:8" ht="24.95" customHeight="1" x14ac:dyDescent="0.3">
      <c r="A42" s="84" t="s">
        <v>46</v>
      </c>
      <c r="B42" s="84"/>
      <c r="C42" s="12">
        <f>C41+C39+C34</f>
        <v>0</v>
      </c>
      <c r="D42" s="12">
        <f t="shared" ref="D42:H42" si="11">D41+D39+D34</f>
        <v>0</v>
      </c>
      <c r="E42" s="12">
        <f t="shared" si="11"/>
        <v>0</v>
      </c>
      <c r="F42" s="12">
        <f t="shared" si="11"/>
        <v>0</v>
      </c>
      <c r="G42" s="12">
        <f t="shared" si="11"/>
        <v>0</v>
      </c>
      <c r="H42" s="12">
        <f t="shared" si="11"/>
        <v>0</v>
      </c>
    </row>
    <row r="45" spans="1:8" x14ac:dyDescent="0.25">
      <c r="F45" s="27">
        <f>C28+D28+E28+F28+C31+D31+E31+F31+C33+D33+E33+F33</f>
        <v>0</v>
      </c>
    </row>
    <row r="46" spans="1:8" x14ac:dyDescent="0.25">
      <c r="F46" s="27">
        <f>'Flux numerar'!O14</f>
        <v>0</v>
      </c>
    </row>
    <row r="47" spans="1:8" x14ac:dyDescent="0.25">
      <c r="F47" s="27">
        <f>SUM(F45:F46)</f>
        <v>0</v>
      </c>
    </row>
  </sheetData>
  <mergeCells count="16">
    <mergeCell ref="A22:H22"/>
    <mergeCell ref="A28:B28"/>
    <mergeCell ref="A3:A5"/>
    <mergeCell ref="B3:B5"/>
    <mergeCell ref="C3:H3"/>
    <mergeCell ref="C4:F4"/>
    <mergeCell ref="G4:H4"/>
    <mergeCell ref="A12:B12"/>
    <mergeCell ref="A18:B18"/>
    <mergeCell ref="A20:B20"/>
    <mergeCell ref="A21:B21"/>
    <mergeCell ref="A31:B31"/>
    <mergeCell ref="A34:B34"/>
    <mergeCell ref="A39:B39"/>
    <mergeCell ref="A41:B41"/>
    <mergeCell ref="A42:B42"/>
  </mergeCells>
  <dataValidations count="1">
    <dataValidation errorStyle="information" allowBlank="1" showInputMessage="1" showErrorMessage="1" sqref="C7:H4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J11" sqref="J11"/>
    </sheetView>
  </sheetViews>
  <sheetFormatPr defaultRowHeight="15" x14ac:dyDescent="0.25"/>
  <cols>
    <col min="1" max="1" width="7.140625" customWidth="1"/>
    <col min="2" max="2" width="41.85546875" customWidth="1"/>
    <col min="3" max="3" width="11.85546875" customWidth="1"/>
    <col min="4" max="4" width="12.7109375" customWidth="1"/>
    <col min="5" max="5" width="12.28515625" customWidth="1"/>
    <col min="6" max="6" width="13.7109375" customWidth="1"/>
    <col min="7" max="7" width="12.28515625" customWidth="1"/>
    <col min="8" max="8" width="12.7109375" customWidth="1"/>
  </cols>
  <sheetData>
    <row r="1" spans="1:8" ht="18" x14ac:dyDescent="0.25">
      <c r="A1" s="101" t="s">
        <v>47</v>
      </c>
      <c r="B1" s="102"/>
      <c r="C1" s="102"/>
      <c r="D1" s="102"/>
      <c r="E1" s="102"/>
      <c r="F1" s="102"/>
      <c r="G1" s="102"/>
      <c r="H1" s="102"/>
    </row>
    <row r="2" spans="1:8" ht="18" x14ac:dyDescent="0.3">
      <c r="B2" s="17"/>
      <c r="C2" s="17"/>
      <c r="D2" s="17"/>
      <c r="E2" s="17"/>
      <c r="F2" s="17"/>
      <c r="G2" s="17"/>
      <c r="H2" s="4" t="s">
        <v>1</v>
      </c>
    </row>
    <row r="3" spans="1:8" x14ac:dyDescent="0.25">
      <c r="A3" s="98" t="s">
        <v>48</v>
      </c>
      <c r="B3" s="87" t="s">
        <v>49</v>
      </c>
      <c r="C3" s="90" t="s">
        <v>4</v>
      </c>
      <c r="D3" s="91"/>
      <c r="E3" s="91"/>
      <c r="F3" s="91"/>
      <c r="G3" s="91"/>
      <c r="H3" s="91"/>
    </row>
    <row r="4" spans="1:8" ht="15.75" customHeight="1" x14ac:dyDescent="0.25">
      <c r="A4" s="103"/>
      <c r="B4" s="104"/>
      <c r="C4" s="90" t="s">
        <v>5</v>
      </c>
      <c r="D4" s="90"/>
      <c r="E4" s="90"/>
      <c r="F4" s="90"/>
      <c r="G4" s="106" t="s">
        <v>6</v>
      </c>
      <c r="H4" s="107"/>
    </row>
    <row r="5" spans="1:8" x14ac:dyDescent="0.25">
      <c r="A5" s="103"/>
      <c r="B5" s="105"/>
      <c r="C5" s="6" t="s">
        <v>7</v>
      </c>
      <c r="D5" s="6" t="s">
        <v>8</v>
      </c>
      <c r="E5" s="6" t="s">
        <v>9</v>
      </c>
      <c r="F5" s="6" t="s">
        <v>10</v>
      </c>
      <c r="G5" s="6" t="s">
        <v>7</v>
      </c>
      <c r="H5" s="6" t="s">
        <v>8</v>
      </c>
    </row>
    <row r="6" spans="1:8" x14ac:dyDescent="0.25">
      <c r="A6" s="98" t="s">
        <v>50</v>
      </c>
      <c r="B6" s="98"/>
      <c r="C6" s="98"/>
      <c r="D6" s="98"/>
      <c r="E6" s="98"/>
      <c r="F6" s="98"/>
      <c r="G6" s="98"/>
      <c r="H6" s="98"/>
    </row>
    <row r="7" spans="1:8" ht="24.95" customHeight="1" x14ac:dyDescent="0.25">
      <c r="A7" s="18">
        <v>1</v>
      </c>
      <c r="B7" s="22" t="s">
        <v>51</v>
      </c>
      <c r="C7" s="23"/>
      <c r="D7" s="23"/>
      <c r="E7" s="23"/>
      <c r="F7" s="23"/>
      <c r="G7" s="23"/>
      <c r="H7" s="23"/>
    </row>
    <row r="8" spans="1:8" ht="24.95" customHeight="1" x14ac:dyDescent="0.25">
      <c r="A8" s="18">
        <v>2</v>
      </c>
      <c r="B8" s="22" t="s">
        <v>16</v>
      </c>
      <c r="C8" s="23">
        <f>'Venituri si Cheltuieli'!C11</f>
        <v>0</v>
      </c>
      <c r="D8" s="23">
        <f>'Venituri si Cheltuieli'!D11</f>
        <v>0</v>
      </c>
      <c r="E8" s="23">
        <f>'Venituri si Cheltuieli'!E11</f>
        <v>0</v>
      </c>
      <c r="F8" s="23">
        <f>'Venituri si Cheltuieli'!F11</f>
        <v>0</v>
      </c>
      <c r="G8" s="23">
        <f>'Venituri si Cheltuieli'!G11</f>
        <v>0</v>
      </c>
      <c r="H8" s="23">
        <f>'Venituri si Cheltuieli'!H11</f>
        <v>0</v>
      </c>
    </row>
    <row r="9" spans="1:8" ht="24.95" customHeight="1" x14ac:dyDescent="0.25">
      <c r="A9" s="99" t="s">
        <v>17</v>
      </c>
      <c r="B9" s="99" t="s">
        <v>32</v>
      </c>
      <c r="C9" s="24">
        <f t="shared" ref="C9:F9" si="0">SUM(C7:C8)</f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/>
      <c r="H9" s="24"/>
    </row>
    <row r="10" spans="1:8" ht="24.95" customHeight="1" x14ac:dyDescent="0.25">
      <c r="A10" s="100" t="s">
        <v>52</v>
      </c>
      <c r="B10" s="100"/>
      <c r="C10" s="100"/>
      <c r="D10" s="100"/>
      <c r="E10" s="100"/>
      <c r="F10" s="100"/>
      <c r="G10" s="100"/>
      <c r="H10" s="100"/>
    </row>
    <row r="11" spans="1:8" ht="24.95" customHeight="1" x14ac:dyDescent="0.25">
      <c r="A11" s="18">
        <v>3</v>
      </c>
      <c r="B11" s="22" t="s">
        <v>53</v>
      </c>
      <c r="C11" s="22">
        <f>'Venituri si Cheltuieli'!C28</f>
        <v>0</v>
      </c>
      <c r="D11" s="22">
        <f>'Venituri si Cheltuieli'!D28</f>
        <v>0</v>
      </c>
      <c r="E11" s="22">
        <f>'Venituri si Cheltuieli'!E28</f>
        <v>0</v>
      </c>
      <c r="F11" s="22">
        <f>'Venituri si Cheltuieli'!F28</f>
        <v>0</v>
      </c>
      <c r="G11" s="22">
        <f>'Venituri si Cheltuieli'!G28</f>
        <v>0</v>
      </c>
      <c r="H11" s="22">
        <f>'Venituri si Cheltuieli'!H28</f>
        <v>0</v>
      </c>
    </row>
    <row r="12" spans="1:8" ht="24.95" customHeight="1" x14ac:dyDescent="0.25">
      <c r="A12" s="18">
        <v>4</v>
      </c>
      <c r="B12" s="22" t="s">
        <v>54</v>
      </c>
      <c r="C12" s="22">
        <f>'Venituri si Cheltuieli'!C31</f>
        <v>0</v>
      </c>
      <c r="D12" s="22">
        <f>'Venituri si Cheltuieli'!D31</f>
        <v>0</v>
      </c>
      <c r="E12" s="22">
        <f>'Venituri si Cheltuieli'!E31</f>
        <v>0</v>
      </c>
      <c r="F12" s="22">
        <f>'Venituri si Cheltuieli'!F31</f>
        <v>0</v>
      </c>
      <c r="G12" s="22">
        <f>'Venituri si Cheltuieli'!G31</f>
        <v>0</v>
      </c>
      <c r="H12" s="22">
        <f>'Venituri si Cheltuieli'!H31</f>
        <v>0</v>
      </c>
    </row>
    <row r="13" spans="1:8" ht="24.95" customHeight="1" x14ac:dyDescent="0.25">
      <c r="A13" s="18">
        <v>5</v>
      </c>
      <c r="B13" s="22" t="s">
        <v>55</v>
      </c>
      <c r="C13" s="22">
        <f>'Venituri si Cheltuieli'!C32</f>
        <v>0</v>
      </c>
      <c r="D13" s="22">
        <f>'Venituri si Cheltuieli'!D32</f>
        <v>0</v>
      </c>
      <c r="E13" s="22">
        <f>'Venituri si Cheltuieli'!E32</f>
        <v>0</v>
      </c>
      <c r="F13" s="22">
        <f>'Venituri si Cheltuieli'!F32</f>
        <v>0</v>
      </c>
      <c r="G13" s="22">
        <f>'Venituri si Cheltuieli'!G32</f>
        <v>0</v>
      </c>
      <c r="H13" s="22">
        <f>'Venituri si Cheltuieli'!H32</f>
        <v>0</v>
      </c>
    </row>
    <row r="14" spans="1:8" ht="24.95" customHeight="1" x14ac:dyDescent="0.25">
      <c r="A14" s="18">
        <v>6</v>
      </c>
      <c r="B14" s="22" t="s">
        <v>37</v>
      </c>
      <c r="C14" s="22">
        <f>'Venituri si Cheltuieli'!C33</f>
        <v>0</v>
      </c>
      <c r="D14" s="22">
        <f>'Venituri si Cheltuieli'!D33</f>
        <v>0</v>
      </c>
      <c r="E14" s="22">
        <f>'Venituri si Cheltuieli'!E33</f>
        <v>0</v>
      </c>
      <c r="F14" s="22">
        <f>'Venituri si Cheltuieli'!F33</f>
        <v>0</v>
      </c>
      <c r="G14" s="22">
        <f>'Venituri si Cheltuieli'!G33</f>
        <v>0</v>
      </c>
      <c r="H14" s="22">
        <f>'Venituri si Cheltuieli'!H33</f>
        <v>0</v>
      </c>
    </row>
    <row r="15" spans="1:8" ht="24.95" customHeight="1" x14ac:dyDescent="0.25">
      <c r="A15" s="97" t="s">
        <v>56</v>
      </c>
      <c r="B15" s="97"/>
      <c r="C15" s="20">
        <f>SUM(C11:C14)</f>
        <v>0</v>
      </c>
      <c r="D15" s="20">
        <f t="shared" ref="D15:H15" si="1">SUM(D11:D14)</f>
        <v>0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</row>
    <row r="16" spans="1:8" ht="24.95" customHeight="1" x14ac:dyDescent="0.25">
      <c r="A16" s="97" t="s">
        <v>57</v>
      </c>
      <c r="B16" s="97" t="s">
        <v>36</v>
      </c>
      <c r="C16" s="20">
        <f>C9-C15</f>
        <v>0</v>
      </c>
      <c r="D16" s="20">
        <f t="shared" ref="D16:H16" si="2">D9-D15</f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</row>
    <row r="17" spans="1:14" ht="24.95" customHeight="1" x14ac:dyDescent="0.25">
      <c r="A17" s="100" t="s">
        <v>58</v>
      </c>
      <c r="B17" s="100"/>
      <c r="C17" s="100"/>
      <c r="D17" s="100"/>
      <c r="E17" s="100"/>
      <c r="F17" s="100"/>
      <c r="G17" s="100"/>
      <c r="H17" s="100"/>
    </row>
    <row r="18" spans="1:14" ht="24.95" customHeight="1" x14ac:dyDescent="0.25">
      <c r="A18" s="97" t="s">
        <v>23</v>
      </c>
      <c r="B18" s="97" t="s">
        <v>23</v>
      </c>
      <c r="C18" s="20">
        <f>'Venituri si Cheltuieli'!C18</f>
        <v>0</v>
      </c>
      <c r="D18" s="20">
        <f>'Venituri si Cheltuieli'!D18</f>
        <v>0</v>
      </c>
      <c r="E18" s="20">
        <f>'Venituri si Cheltuieli'!E18</f>
        <v>0</v>
      </c>
      <c r="F18" s="20">
        <f>'Venituri si Cheltuieli'!F18</f>
        <v>0</v>
      </c>
      <c r="G18" s="20">
        <f>'Venituri si Cheltuieli'!G18</f>
        <v>0</v>
      </c>
      <c r="H18" s="20">
        <f>'Venituri si Cheltuieli'!H18</f>
        <v>0</v>
      </c>
    </row>
    <row r="19" spans="1:14" ht="24.95" customHeight="1" x14ac:dyDescent="0.25">
      <c r="A19" s="100" t="s">
        <v>59</v>
      </c>
      <c r="B19" s="100"/>
      <c r="C19" s="100"/>
      <c r="D19" s="100"/>
      <c r="E19" s="100"/>
      <c r="F19" s="100"/>
      <c r="G19" s="100"/>
      <c r="H19" s="100"/>
    </row>
    <row r="20" spans="1:14" ht="24.95" customHeight="1" x14ac:dyDescent="0.25">
      <c r="A20" s="97" t="s">
        <v>60</v>
      </c>
      <c r="B20" s="97"/>
      <c r="C20" s="19">
        <f>'Venituri si Cheltuieli'!C39</f>
        <v>0</v>
      </c>
      <c r="D20" s="19">
        <f>'Venituri si Cheltuieli'!D39</f>
        <v>0</v>
      </c>
      <c r="E20" s="19">
        <f>'Venituri si Cheltuieli'!E39</f>
        <v>0</v>
      </c>
      <c r="F20" s="19">
        <f>'Venituri si Cheltuieli'!F39</f>
        <v>0</v>
      </c>
      <c r="G20" s="19">
        <f>'Venituri si Cheltuieli'!G39</f>
        <v>0</v>
      </c>
      <c r="H20" s="19">
        <f>'Venituri si Cheltuieli'!H39</f>
        <v>0</v>
      </c>
    </row>
    <row r="21" spans="1:14" ht="24.95" customHeight="1" x14ac:dyDescent="0.25">
      <c r="A21" s="97" t="s">
        <v>61</v>
      </c>
      <c r="B21" s="97" t="s">
        <v>42</v>
      </c>
      <c r="C21" s="20">
        <f t="shared" ref="C21:H21" si="3">C18-C20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</row>
    <row r="22" spans="1:14" ht="24.95" customHeight="1" x14ac:dyDescent="0.25">
      <c r="A22" s="97" t="s">
        <v>62</v>
      </c>
      <c r="B22" s="97" t="s">
        <v>42</v>
      </c>
      <c r="C22" s="20">
        <f t="shared" ref="C22:H22" si="4">C16+C21</f>
        <v>0</v>
      </c>
      <c r="D22" s="20">
        <f t="shared" si="4"/>
        <v>0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</row>
    <row r="23" spans="1:14" ht="24.95" customHeight="1" x14ac:dyDescent="0.25">
      <c r="A23" s="18">
        <v>7</v>
      </c>
      <c r="B23" s="22" t="s">
        <v>63</v>
      </c>
      <c r="C23" s="28">
        <f>(C9+C18)*1/100</f>
        <v>0</v>
      </c>
      <c r="D23" s="28">
        <f t="shared" ref="D23:H23" si="5">(D9+D18)*1/100</f>
        <v>0</v>
      </c>
      <c r="E23" s="28">
        <f t="shared" si="5"/>
        <v>0</v>
      </c>
      <c r="F23" s="28">
        <f t="shared" si="5"/>
        <v>0</v>
      </c>
      <c r="G23" s="28">
        <f t="shared" si="5"/>
        <v>0</v>
      </c>
      <c r="H23" s="28">
        <f t="shared" si="5"/>
        <v>0</v>
      </c>
    </row>
    <row r="24" spans="1:14" s="21" customFormat="1" ht="29.25" customHeight="1" x14ac:dyDescent="0.25">
      <c r="A24" s="97" t="s">
        <v>64</v>
      </c>
      <c r="B24" s="97"/>
      <c r="C24" s="20">
        <f>C22-C23</f>
        <v>0</v>
      </c>
      <c r="D24" s="20">
        <f>D22-D23</f>
        <v>0</v>
      </c>
      <c r="E24" s="20">
        <f t="shared" ref="E24:H24" si="6">E22-E23</f>
        <v>0</v>
      </c>
      <c r="F24" s="20">
        <f t="shared" si="6"/>
        <v>0</v>
      </c>
      <c r="G24" s="20">
        <f t="shared" si="6"/>
        <v>0</v>
      </c>
      <c r="H24" s="20">
        <f t="shared" si="6"/>
        <v>0</v>
      </c>
      <c r="N24"/>
    </row>
  </sheetData>
  <mergeCells count="18">
    <mergeCell ref="A1:H1"/>
    <mergeCell ref="A3:A5"/>
    <mergeCell ref="B3:B5"/>
    <mergeCell ref="C3:H3"/>
    <mergeCell ref="C4:F4"/>
    <mergeCell ref="G4:H4"/>
    <mergeCell ref="A22:B22"/>
    <mergeCell ref="A24:B24"/>
    <mergeCell ref="A6:H6"/>
    <mergeCell ref="A9:B9"/>
    <mergeCell ref="A10:H10"/>
    <mergeCell ref="A15:B15"/>
    <mergeCell ref="A16:B16"/>
    <mergeCell ref="A17:H17"/>
    <mergeCell ref="A18:B18"/>
    <mergeCell ref="A19:H19"/>
    <mergeCell ref="A20:B20"/>
    <mergeCell ref="A21:B21"/>
  </mergeCells>
  <dataValidations count="1">
    <dataValidation errorStyle="information" allowBlank="1" showInputMessage="1" showErrorMessage="1" sqref="C11:H14 C8:H9 C23:H23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="80" zoomScaleNormal="80" workbookViewId="0">
      <selection activeCell="R10" sqref="R10"/>
    </sheetView>
  </sheetViews>
  <sheetFormatPr defaultRowHeight="15" x14ac:dyDescent="0.25"/>
  <cols>
    <col min="2" max="2" width="32.5703125" customWidth="1"/>
    <col min="3" max="3" width="4.85546875" customWidth="1"/>
    <col min="4" max="4" width="9.42578125" customWidth="1"/>
    <col min="5" max="5" width="10" customWidth="1"/>
    <col min="6" max="6" width="10.140625" customWidth="1"/>
    <col min="7" max="7" width="10.5703125" customWidth="1"/>
    <col min="8" max="8" width="9.85546875" customWidth="1"/>
    <col min="9" max="9" width="11.140625" customWidth="1"/>
    <col min="10" max="10" width="9.140625" customWidth="1"/>
    <col min="11" max="12" width="9" customWidth="1"/>
    <col min="13" max="14" width="11" customWidth="1"/>
    <col min="15" max="15" width="10.28515625" customWidth="1"/>
    <col min="19" max="19" width="12" bestFit="1" customWidth="1"/>
  </cols>
  <sheetData>
    <row r="1" spans="1:15" s="30" customFormat="1" ht="13.5" x14ac:dyDescent="0.2">
      <c r="A1" s="116" t="s">
        <v>123</v>
      </c>
      <c r="B1" s="117"/>
      <c r="C1" s="117"/>
      <c r="D1" s="11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s="30" customFormat="1" ht="13.5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19"/>
      <c r="N2" s="119"/>
      <c r="O2" s="119"/>
    </row>
    <row r="3" spans="1:15" s="30" customFormat="1" ht="13.5" x14ac:dyDescent="0.3">
      <c r="A3" s="120"/>
      <c r="B3" s="120"/>
      <c r="C3" s="120" t="s">
        <v>65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2" t="s">
        <v>122</v>
      </c>
    </row>
    <row r="4" spans="1:15" s="30" customFormat="1" ht="27" x14ac:dyDescent="0.2">
      <c r="A4" s="121"/>
      <c r="B4" s="121"/>
      <c r="C4" s="58" t="s">
        <v>66</v>
      </c>
      <c r="D4" s="59" t="s">
        <v>67</v>
      </c>
      <c r="E4" s="58" t="s">
        <v>68</v>
      </c>
      <c r="F4" s="59" t="s">
        <v>69</v>
      </c>
      <c r="G4" s="58" t="s">
        <v>70</v>
      </c>
      <c r="H4" s="59" t="s">
        <v>71</v>
      </c>
      <c r="I4" s="58" t="s">
        <v>72</v>
      </c>
      <c r="J4" s="59" t="s">
        <v>73</v>
      </c>
      <c r="K4" s="58" t="s">
        <v>74</v>
      </c>
      <c r="L4" s="59" t="s">
        <v>75</v>
      </c>
      <c r="M4" s="58" t="s">
        <v>76</v>
      </c>
      <c r="N4" s="59" t="s">
        <v>77</v>
      </c>
      <c r="O4" s="122"/>
    </row>
    <row r="5" spans="1:15" s="30" customFormat="1" ht="13.5" x14ac:dyDescent="0.2">
      <c r="A5" s="114" t="s">
        <v>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s="30" customFormat="1" ht="28.5" customHeight="1" x14ac:dyDescent="0.2">
      <c r="A6" s="60">
        <v>1</v>
      </c>
      <c r="B6" s="61" t="s">
        <v>79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SUM(C6:N6)</f>
        <v>0</v>
      </c>
    </row>
    <row r="7" spans="1:15" s="30" customFormat="1" ht="24.95" customHeight="1" x14ac:dyDescent="0.2">
      <c r="A7" s="64">
        <v>2</v>
      </c>
      <c r="B7" s="65" t="s">
        <v>80</v>
      </c>
      <c r="C7" s="66">
        <f>C8+C9</f>
        <v>0</v>
      </c>
      <c r="D7" s="66">
        <f t="shared" ref="D7:K7" si="0">D8+D9</f>
        <v>0</v>
      </c>
      <c r="E7" s="66">
        <f t="shared" si="0"/>
        <v>0</v>
      </c>
      <c r="F7" s="66">
        <f t="shared" si="0"/>
        <v>0</v>
      </c>
      <c r="G7" s="66">
        <f t="shared" si="0"/>
        <v>0</v>
      </c>
      <c r="H7" s="66">
        <f t="shared" si="0"/>
        <v>0</v>
      </c>
      <c r="I7" s="66">
        <f t="shared" si="0"/>
        <v>0</v>
      </c>
      <c r="J7" s="66">
        <f t="shared" si="0"/>
        <v>0</v>
      </c>
      <c r="K7" s="66">
        <f t="shared" si="0"/>
        <v>0</v>
      </c>
      <c r="L7" s="66">
        <f>L8+L9</f>
        <v>0</v>
      </c>
      <c r="M7" s="66">
        <f>M8+M9</f>
        <v>0</v>
      </c>
      <c r="N7" s="66">
        <f>N8+N9</f>
        <v>0</v>
      </c>
      <c r="O7" s="66">
        <f t="shared" ref="O7:O21" si="1">SUM(C7:N7)</f>
        <v>0</v>
      </c>
    </row>
    <row r="8" spans="1:15" s="30" customFormat="1" ht="24.95" customHeight="1" x14ac:dyDescent="0.2">
      <c r="A8" s="67" t="s">
        <v>155</v>
      </c>
      <c r="B8" s="68" t="s">
        <v>81</v>
      </c>
      <c r="C8" s="69">
        <v>0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6">
        <f t="shared" si="1"/>
        <v>0</v>
      </c>
    </row>
    <row r="9" spans="1:15" s="30" customFormat="1" ht="31.5" customHeight="1" x14ac:dyDescent="0.2">
      <c r="A9" s="67" t="s">
        <v>156</v>
      </c>
      <c r="B9" s="68" t="s">
        <v>82</v>
      </c>
      <c r="C9" s="69">
        <v>0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6">
        <f t="shared" si="1"/>
        <v>0</v>
      </c>
    </row>
    <row r="10" spans="1:15" s="30" customFormat="1" ht="24.95" customHeight="1" x14ac:dyDescent="0.2">
      <c r="A10" s="70">
        <v>3</v>
      </c>
      <c r="B10" s="71" t="s">
        <v>91</v>
      </c>
      <c r="C10" s="62">
        <v>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>
        <f t="shared" si="1"/>
        <v>0</v>
      </c>
    </row>
    <row r="11" spans="1:15" s="30" customFormat="1" ht="24.95" customHeight="1" x14ac:dyDescent="0.2">
      <c r="A11" s="115" t="s">
        <v>83</v>
      </c>
      <c r="B11" s="115"/>
      <c r="C11" s="63">
        <f>C7+C6+C10</f>
        <v>0</v>
      </c>
      <c r="D11" s="63">
        <f t="shared" ref="D11:O11" si="2">D7+D6+D10</f>
        <v>0</v>
      </c>
      <c r="E11" s="63">
        <f t="shared" si="2"/>
        <v>0</v>
      </c>
      <c r="F11" s="63">
        <f t="shared" si="2"/>
        <v>0</v>
      </c>
      <c r="G11" s="63">
        <f t="shared" si="2"/>
        <v>0</v>
      </c>
      <c r="H11" s="63">
        <f t="shared" si="2"/>
        <v>0</v>
      </c>
      <c r="I11" s="63">
        <f t="shared" si="2"/>
        <v>0</v>
      </c>
      <c r="J11" s="63">
        <f t="shared" si="2"/>
        <v>0</v>
      </c>
      <c r="K11" s="63">
        <f t="shared" si="2"/>
        <v>0</v>
      </c>
      <c r="L11" s="63">
        <f t="shared" si="2"/>
        <v>0</v>
      </c>
      <c r="M11" s="63">
        <f t="shared" si="2"/>
        <v>0</v>
      </c>
      <c r="N11" s="63">
        <f t="shared" si="2"/>
        <v>0</v>
      </c>
      <c r="O11" s="63">
        <f t="shared" si="2"/>
        <v>0</v>
      </c>
    </row>
    <row r="12" spans="1:15" s="30" customFormat="1" ht="27.75" customHeight="1" x14ac:dyDescent="0.2">
      <c r="A12" s="72">
        <v>4</v>
      </c>
      <c r="B12" s="71" t="s">
        <v>92</v>
      </c>
      <c r="C12" s="73">
        <f>Buget!B5+Buget!B37</f>
        <v>0</v>
      </c>
      <c r="D12" s="73"/>
      <c r="E12" s="73"/>
      <c r="F12" s="73"/>
      <c r="G12" s="73"/>
      <c r="H12" s="73"/>
      <c r="I12" s="73"/>
      <c r="J12" s="73"/>
      <c r="K12" s="73"/>
      <c r="L12" s="73"/>
      <c r="M12" s="73">
        <f>Buget!L5+Buget!L37</f>
        <v>0</v>
      </c>
      <c r="N12" s="73">
        <f>Buget!M5+Buget!M37</f>
        <v>0</v>
      </c>
      <c r="O12" s="63">
        <f t="shared" si="1"/>
        <v>0</v>
      </c>
    </row>
    <row r="13" spans="1:15" s="30" customFormat="1" ht="29.25" customHeight="1" x14ac:dyDescent="0.2">
      <c r="A13" s="72">
        <v>5</v>
      </c>
      <c r="B13" s="71" t="s">
        <v>93</v>
      </c>
      <c r="C13" s="73">
        <f>Buget!B32</f>
        <v>0</v>
      </c>
      <c r="D13" s="73"/>
      <c r="E13" s="73"/>
      <c r="F13" s="73"/>
      <c r="G13" s="73"/>
      <c r="H13" s="73"/>
      <c r="I13" s="73"/>
      <c r="J13" s="73"/>
      <c r="K13" s="73"/>
      <c r="L13" s="73"/>
      <c r="M13" s="73">
        <f>Buget!L32</f>
        <v>0</v>
      </c>
      <c r="N13" s="73">
        <f>Buget!M32</f>
        <v>0</v>
      </c>
      <c r="O13" s="66">
        <f t="shared" si="1"/>
        <v>0</v>
      </c>
    </row>
    <row r="14" spans="1:15" s="30" customFormat="1" ht="24.95" customHeight="1" x14ac:dyDescent="0.2">
      <c r="A14" s="115" t="s">
        <v>84</v>
      </c>
      <c r="B14" s="115"/>
      <c r="C14" s="63">
        <f>C13+C12</f>
        <v>0</v>
      </c>
      <c r="D14" s="63">
        <f t="shared" ref="D14:O14" si="3">D13+D12</f>
        <v>0</v>
      </c>
      <c r="E14" s="63">
        <f t="shared" si="3"/>
        <v>0</v>
      </c>
      <c r="F14" s="63">
        <f t="shared" si="3"/>
        <v>0</v>
      </c>
      <c r="G14" s="63">
        <f t="shared" si="3"/>
        <v>0</v>
      </c>
      <c r="H14" s="63">
        <f t="shared" si="3"/>
        <v>0</v>
      </c>
      <c r="I14" s="63">
        <f t="shared" si="3"/>
        <v>0</v>
      </c>
      <c r="J14" s="63">
        <f t="shared" si="3"/>
        <v>0</v>
      </c>
      <c r="K14" s="63">
        <f t="shared" si="3"/>
        <v>0</v>
      </c>
      <c r="L14" s="63">
        <f t="shared" si="3"/>
        <v>0</v>
      </c>
      <c r="M14" s="63">
        <f t="shared" si="3"/>
        <v>0</v>
      </c>
      <c r="N14" s="63">
        <f t="shared" si="3"/>
        <v>0</v>
      </c>
      <c r="O14" s="63">
        <f t="shared" si="3"/>
        <v>0</v>
      </c>
    </row>
    <row r="15" spans="1:15" s="30" customFormat="1" ht="31.5" customHeight="1" x14ac:dyDescent="0.2">
      <c r="A15" s="74">
        <v>6</v>
      </c>
      <c r="B15" s="65" t="s">
        <v>85</v>
      </c>
      <c r="C15" s="66">
        <f>C16+C17</f>
        <v>0</v>
      </c>
      <c r="D15" s="66">
        <f t="shared" ref="D15:N15" si="4">D16+D17</f>
        <v>0</v>
      </c>
      <c r="E15" s="66">
        <f t="shared" si="4"/>
        <v>0</v>
      </c>
      <c r="F15" s="66">
        <f t="shared" si="4"/>
        <v>0</v>
      </c>
      <c r="G15" s="66">
        <f t="shared" si="4"/>
        <v>0</v>
      </c>
      <c r="H15" s="66">
        <f t="shared" si="4"/>
        <v>0</v>
      </c>
      <c r="I15" s="66">
        <f t="shared" si="4"/>
        <v>0</v>
      </c>
      <c r="J15" s="66">
        <f t="shared" si="4"/>
        <v>0</v>
      </c>
      <c r="K15" s="66">
        <f t="shared" si="4"/>
        <v>0</v>
      </c>
      <c r="L15" s="66">
        <f t="shared" si="4"/>
        <v>0</v>
      </c>
      <c r="M15" s="66">
        <f t="shared" si="4"/>
        <v>0</v>
      </c>
      <c r="N15" s="66">
        <f t="shared" si="4"/>
        <v>0</v>
      </c>
      <c r="O15" s="66">
        <f t="shared" si="1"/>
        <v>0</v>
      </c>
    </row>
    <row r="16" spans="1:15" s="30" customFormat="1" ht="24.95" customHeight="1" x14ac:dyDescent="0.2">
      <c r="A16" s="75" t="s">
        <v>157</v>
      </c>
      <c r="B16" s="68" t="s">
        <v>165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6">
        <f t="shared" si="1"/>
        <v>0</v>
      </c>
    </row>
    <row r="17" spans="1:19" s="30" customFormat="1" ht="32.25" customHeight="1" x14ac:dyDescent="0.2">
      <c r="A17" s="75" t="s">
        <v>158</v>
      </c>
      <c r="B17" s="68" t="s">
        <v>86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6">
        <f t="shared" si="1"/>
        <v>0</v>
      </c>
    </row>
    <row r="18" spans="1:19" s="30" customFormat="1" ht="30" customHeight="1" x14ac:dyDescent="0.2">
      <c r="A18" s="74">
        <v>7</v>
      </c>
      <c r="B18" s="65" t="s">
        <v>87</v>
      </c>
      <c r="C18" s="66">
        <f>C19+C20</f>
        <v>0</v>
      </c>
      <c r="D18" s="66">
        <f t="shared" ref="D18:N18" si="5">D19+D20</f>
        <v>0</v>
      </c>
      <c r="E18" s="66">
        <f t="shared" si="5"/>
        <v>0</v>
      </c>
      <c r="F18" s="66">
        <f t="shared" si="5"/>
        <v>0</v>
      </c>
      <c r="G18" s="66">
        <f t="shared" si="5"/>
        <v>0</v>
      </c>
      <c r="H18" s="66">
        <f t="shared" si="5"/>
        <v>0</v>
      </c>
      <c r="I18" s="66">
        <f t="shared" si="5"/>
        <v>0</v>
      </c>
      <c r="J18" s="66">
        <f t="shared" si="5"/>
        <v>0</v>
      </c>
      <c r="K18" s="66">
        <f t="shared" si="5"/>
        <v>0</v>
      </c>
      <c r="L18" s="66">
        <f t="shared" si="5"/>
        <v>0</v>
      </c>
      <c r="M18" s="66">
        <f t="shared" si="5"/>
        <v>0</v>
      </c>
      <c r="N18" s="66">
        <f t="shared" si="5"/>
        <v>0</v>
      </c>
      <c r="O18" s="66">
        <f t="shared" si="1"/>
        <v>0</v>
      </c>
    </row>
    <row r="19" spans="1:19" s="30" customFormat="1" ht="24.95" customHeight="1" x14ac:dyDescent="0.2">
      <c r="A19" s="75" t="s">
        <v>159</v>
      </c>
      <c r="B19" s="68" t="s">
        <v>166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6">
        <f t="shared" si="1"/>
        <v>0</v>
      </c>
    </row>
    <row r="20" spans="1:19" s="30" customFormat="1" ht="31.5" customHeight="1" x14ac:dyDescent="0.2">
      <c r="A20" s="75" t="s">
        <v>160</v>
      </c>
      <c r="B20" s="68" t="s">
        <v>88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6">
        <f t="shared" si="1"/>
        <v>0</v>
      </c>
    </row>
    <row r="21" spans="1:19" s="30" customFormat="1" ht="24.95" customHeight="1" x14ac:dyDescent="0.2">
      <c r="A21" s="115" t="s">
        <v>89</v>
      </c>
      <c r="B21" s="115"/>
      <c r="C21" s="63">
        <f>C18+C15</f>
        <v>0</v>
      </c>
      <c r="D21" s="63">
        <f t="shared" ref="D21:N21" si="6">D18+D15</f>
        <v>0</v>
      </c>
      <c r="E21" s="63">
        <f t="shared" si="6"/>
        <v>0</v>
      </c>
      <c r="F21" s="63">
        <f t="shared" si="6"/>
        <v>0</v>
      </c>
      <c r="G21" s="63">
        <f t="shared" si="6"/>
        <v>0</v>
      </c>
      <c r="H21" s="63">
        <f t="shared" si="6"/>
        <v>0</v>
      </c>
      <c r="I21" s="63">
        <f t="shared" si="6"/>
        <v>0</v>
      </c>
      <c r="J21" s="63">
        <f t="shared" si="6"/>
        <v>0</v>
      </c>
      <c r="K21" s="63">
        <f t="shared" si="6"/>
        <v>0</v>
      </c>
      <c r="L21" s="63">
        <f t="shared" si="6"/>
        <v>0</v>
      </c>
      <c r="M21" s="63">
        <f t="shared" si="6"/>
        <v>0</v>
      </c>
      <c r="N21" s="63">
        <f t="shared" si="6"/>
        <v>0</v>
      </c>
      <c r="O21" s="63">
        <f t="shared" si="1"/>
        <v>0</v>
      </c>
    </row>
    <row r="22" spans="1:19" s="30" customFormat="1" ht="24.95" customHeight="1" x14ac:dyDescent="0.2">
      <c r="A22" s="115" t="s">
        <v>90</v>
      </c>
      <c r="B22" s="115"/>
      <c r="C22" s="63">
        <f t="shared" ref="C22:N22" si="7">C11-C14-C21</f>
        <v>0</v>
      </c>
      <c r="D22" s="63">
        <f t="shared" si="7"/>
        <v>0</v>
      </c>
      <c r="E22" s="63">
        <f t="shared" si="7"/>
        <v>0</v>
      </c>
      <c r="F22" s="63">
        <f t="shared" si="7"/>
        <v>0</v>
      </c>
      <c r="G22" s="63">
        <f t="shared" si="7"/>
        <v>0</v>
      </c>
      <c r="H22" s="63">
        <f t="shared" si="7"/>
        <v>0</v>
      </c>
      <c r="I22" s="63">
        <f t="shared" si="7"/>
        <v>0</v>
      </c>
      <c r="J22" s="63">
        <f t="shared" si="7"/>
        <v>0</v>
      </c>
      <c r="K22" s="63">
        <f t="shared" si="7"/>
        <v>0</v>
      </c>
      <c r="L22" s="63">
        <f t="shared" si="7"/>
        <v>0</v>
      </c>
      <c r="M22" s="63">
        <f t="shared" si="7"/>
        <v>0</v>
      </c>
      <c r="N22" s="63">
        <f t="shared" si="7"/>
        <v>0</v>
      </c>
      <c r="O22" s="63">
        <f>SUM(C22:N22)</f>
        <v>0</v>
      </c>
    </row>
    <row r="23" spans="1:19" s="30" customFormat="1" ht="24.95" customHeight="1" x14ac:dyDescent="0.2">
      <c r="A23" s="109" t="s">
        <v>94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9" s="30" customFormat="1" ht="24.95" customHeight="1" x14ac:dyDescent="0.2">
      <c r="A24" s="76">
        <v>8</v>
      </c>
      <c r="B24" s="77" t="s">
        <v>95</v>
      </c>
      <c r="C24" s="69">
        <f>'Venituri si Cheltuieli'!C12/3</f>
        <v>0</v>
      </c>
      <c r="D24" s="69">
        <f>'Venituri si Cheltuieli'!C12/3</f>
        <v>0</v>
      </c>
      <c r="E24" s="69">
        <f>'Venituri si Cheltuieli'!C12/3</f>
        <v>0</v>
      </c>
      <c r="F24" s="69"/>
      <c r="G24" s="69"/>
      <c r="H24" s="69"/>
      <c r="I24" s="69"/>
      <c r="J24" s="69"/>
      <c r="K24" s="69"/>
      <c r="L24" s="69"/>
      <c r="M24" s="69"/>
      <c r="N24" s="69"/>
      <c r="O24" s="66">
        <f t="shared" ref="O24:O36" si="8">SUM(C24:N24)</f>
        <v>0</v>
      </c>
    </row>
    <row r="25" spans="1:19" s="30" customFormat="1" ht="24.95" customHeight="1" x14ac:dyDescent="0.2">
      <c r="A25" s="76">
        <v>9</v>
      </c>
      <c r="B25" s="77" t="s">
        <v>96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6">
        <f t="shared" si="8"/>
        <v>0</v>
      </c>
    </row>
    <row r="26" spans="1:19" s="30" customFormat="1" ht="24.95" customHeight="1" x14ac:dyDescent="0.2">
      <c r="A26" s="76">
        <v>10</v>
      </c>
      <c r="B26" s="77" t="s">
        <v>97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6">
        <f t="shared" si="8"/>
        <v>0</v>
      </c>
      <c r="R26" s="78"/>
      <c r="S26" s="78"/>
    </row>
    <row r="27" spans="1:19" s="30" customFormat="1" ht="24.95" customHeight="1" x14ac:dyDescent="0.2">
      <c r="A27" s="108" t="s">
        <v>98</v>
      </c>
      <c r="B27" s="108"/>
      <c r="C27" s="63">
        <f>C26+C25+C24</f>
        <v>0</v>
      </c>
      <c r="D27" s="63">
        <f t="shared" ref="D27:N27" si="9">D26+D25+D24</f>
        <v>0</v>
      </c>
      <c r="E27" s="63">
        <f t="shared" si="9"/>
        <v>0</v>
      </c>
      <c r="F27" s="63"/>
      <c r="G27" s="63"/>
      <c r="H27" s="63">
        <f t="shared" si="9"/>
        <v>0</v>
      </c>
      <c r="I27" s="63">
        <f t="shared" si="9"/>
        <v>0</v>
      </c>
      <c r="J27" s="63">
        <f t="shared" si="9"/>
        <v>0</v>
      </c>
      <c r="K27" s="63">
        <f t="shared" si="9"/>
        <v>0</v>
      </c>
      <c r="L27" s="63">
        <f t="shared" si="9"/>
        <v>0</v>
      </c>
      <c r="M27" s="63">
        <f t="shared" si="9"/>
        <v>0</v>
      </c>
      <c r="N27" s="63">
        <f t="shared" si="9"/>
        <v>0</v>
      </c>
      <c r="O27" s="63">
        <f>SUM(C27:N27)</f>
        <v>0</v>
      </c>
    </row>
    <row r="28" spans="1:19" s="30" customFormat="1" ht="24.95" customHeight="1" x14ac:dyDescent="0.2">
      <c r="A28" s="76">
        <v>13</v>
      </c>
      <c r="B28" s="77" t="s">
        <v>99</v>
      </c>
      <c r="C28" s="79">
        <f>Buget!B62</f>
        <v>0</v>
      </c>
      <c r="D28" s="79">
        <f>Buget!C62</f>
        <v>0</v>
      </c>
      <c r="E28" s="79">
        <f>Buget!D62</f>
        <v>0</v>
      </c>
      <c r="F28" s="79">
        <f>Buget!E62</f>
        <v>0</v>
      </c>
      <c r="G28" s="79">
        <f>Buget!F62</f>
        <v>0</v>
      </c>
      <c r="H28" s="79">
        <f>Buget!G62</f>
        <v>0</v>
      </c>
      <c r="I28" s="79">
        <f>Buget!H62</f>
        <v>0</v>
      </c>
      <c r="J28" s="79">
        <f>Buget!I62</f>
        <v>0</v>
      </c>
      <c r="K28" s="79">
        <f>Buget!J62</f>
        <v>0</v>
      </c>
      <c r="L28" s="79">
        <f>Buget!K62</f>
        <v>0</v>
      </c>
      <c r="M28" s="79">
        <f>Buget!L62</f>
        <v>0</v>
      </c>
      <c r="N28" s="79">
        <f>Buget!M62</f>
        <v>0</v>
      </c>
      <c r="O28" s="66">
        <f t="shared" si="8"/>
        <v>0</v>
      </c>
    </row>
    <row r="29" spans="1:19" s="30" customFormat="1" ht="24.95" customHeight="1" x14ac:dyDescent="0.2">
      <c r="A29" s="76">
        <v>14</v>
      </c>
      <c r="B29" s="77" t="s">
        <v>100</v>
      </c>
      <c r="C29" s="79">
        <f>Buget!B11</f>
        <v>0</v>
      </c>
      <c r="D29" s="79"/>
      <c r="E29" s="79">
        <f>Buget!D11</f>
        <v>0</v>
      </c>
      <c r="F29" s="79">
        <f>Buget!E11</f>
        <v>0</v>
      </c>
      <c r="G29" s="79"/>
      <c r="H29" s="79">
        <f>Buget!G11</f>
        <v>0</v>
      </c>
      <c r="I29" s="79">
        <f>Buget!H11</f>
        <v>0</v>
      </c>
      <c r="J29" s="79">
        <f>Buget!I11</f>
        <v>0</v>
      </c>
      <c r="K29" s="79">
        <f>Buget!J11</f>
        <v>0</v>
      </c>
      <c r="L29" s="79">
        <f>Buget!K11</f>
        <v>0</v>
      </c>
      <c r="M29" s="79">
        <f>Buget!L11</f>
        <v>0</v>
      </c>
      <c r="N29" s="79">
        <f>Buget!M11</f>
        <v>0</v>
      </c>
      <c r="O29" s="66">
        <f t="shared" si="8"/>
        <v>0</v>
      </c>
    </row>
    <row r="30" spans="1:19" s="30" customFormat="1" ht="24.95" customHeight="1" x14ac:dyDescent="0.2">
      <c r="A30" s="76">
        <v>15</v>
      </c>
      <c r="B30" s="77" t="s">
        <v>101</v>
      </c>
      <c r="C30" s="79">
        <f>Buget!B56+Buget!B58</f>
        <v>0</v>
      </c>
      <c r="D30" s="79">
        <f>Buget!C56+Buget!C58</f>
        <v>0</v>
      </c>
      <c r="E30" s="79">
        <f>Buget!D56+Buget!D58</f>
        <v>0</v>
      </c>
      <c r="F30" s="79">
        <f>Buget!E56+Buget!E58</f>
        <v>0</v>
      </c>
      <c r="G30" s="79">
        <f>Buget!F56+Buget!F58</f>
        <v>0</v>
      </c>
      <c r="H30" s="79">
        <f>Buget!G56+Buget!G58</f>
        <v>0</v>
      </c>
      <c r="I30" s="79">
        <f>Buget!H56+Buget!H58</f>
        <v>0</v>
      </c>
      <c r="J30" s="79">
        <f>Buget!I56+Buget!I58</f>
        <v>0</v>
      </c>
      <c r="K30" s="79">
        <f>Buget!J56+Buget!J58</f>
        <v>0</v>
      </c>
      <c r="L30" s="79">
        <f>Buget!K56+Buget!K58</f>
        <v>0</v>
      </c>
      <c r="M30" s="79">
        <f>Buget!L56+Buget!L58</f>
        <v>0</v>
      </c>
      <c r="N30" s="79">
        <f>Buget!M56+Buget!M58</f>
        <v>0</v>
      </c>
      <c r="O30" s="66">
        <f t="shared" si="8"/>
        <v>0</v>
      </c>
    </row>
    <row r="31" spans="1:19" s="30" customFormat="1" ht="24.95" customHeight="1" x14ac:dyDescent="0.2">
      <c r="A31" s="76">
        <v>16</v>
      </c>
      <c r="B31" s="77" t="s">
        <v>102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66">
        <f t="shared" si="8"/>
        <v>0</v>
      </c>
    </row>
    <row r="32" spans="1:19" s="30" customFormat="1" ht="24.95" customHeight="1" x14ac:dyDescent="0.2">
      <c r="A32" s="76">
        <v>17</v>
      </c>
      <c r="B32" s="77" t="s">
        <v>103</v>
      </c>
      <c r="C32" s="81">
        <f>Buget!B44-'Flux numerar'!C33</f>
        <v>0</v>
      </c>
      <c r="D32" s="81">
        <f>Buget!C44-'Flux numerar'!D33</f>
        <v>0</v>
      </c>
      <c r="E32" s="81">
        <f>Buget!D44-'Flux numerar'!E33</f>
        <v>0</v>
      </c>
      <c r="F32" s="81">
        <f>Buget!E44-'Flux numerar'!F33</f>
        <v>0</v>
      </c>
      <c r="G32" s="81">
        <f>Buget!F44-'Flux numerar'!G33</f>
        <v>0</v>
      </c>
      <c r="H32" s="81">
        <f>Buget!G44-'Flux numerar'!H33</f>
        <v>0</v>
      </c>
      <c r="I32" s="81">
        <f>Buget!H44-'Flux numerar'!I33</f>
        <v>0</v>
      </c>
      <c r="J32" s="81"/>
      <c r="K32" s="81"/>
      <c r="L32" s="81"/>
      <c r="M32" s="81"/>
      <c r="N32" s="81"/>
      <c r="O32" s="66">
        <f t="shared" si="8"/>
        <v>0</v>
      </c>
    </row>
    <row r="33" spans="1:15" s="30" customFormat="1" ht="24.95" customHeight="1" x14ac:dyDescent="0.2">
      <c r="A33" s="76">
        <v>18</v>
      </c>
      <c r="B33" s="77" t="s">
        <v>104</v>
      </c>
      <c r="C33" s="79">
        <f>Buget!B44*$R$29</f>
        <v>0</v>
      </c>
      <c r="D33" s="79">
        <f>Buget!C44*$R$29</f>
        <v>0</v>
      </c>
      <c r="E33" s="79">
        <f>Buget!D44*$R$29</f>
        <v>0</v>
      </c>
      <c r="F33" s="79">
        <f>Buget!E44*$R$29</f>
        <v>0</v>
      </c>
      <c r="G33" s="79">
        <f>Buget!F44*$R$29</f>
        <v>0</v>
      </c>
      <c r="H33" s="79">
        <f>Buget!G44*$R$29</f>
        <v>0</v>
      </c>
      <c r="I33" s="79">
        <f>Buget!H44*$R$29</f>
        <v>0</v>
      </c>
      <c r="J33" s="79"/>
      <c r="K33" s="79"/>
      <c r="L33" s="79"/>
      <c r="M33" s="79"/>
      <c r="N33" s="79"/>
      <c r="O33" s="66">
        <f t="shared" si="8"/>
        <v>0</v>
      </c>
    </row>
    <row r="34" spans="1:15" s="30" customFormat="1" ht="24.95" customHeight="1" x14ac:dyDescent="0.2">
      <c r="A34" s="76">
        <v>19</v>
      </c>
      <c r="B34" s="77" t="s">
        <v>105</v>
      </c>
      <c r="C34" s="79">
        <f>Buget!B50</f>
        <v>0</v>
      </c>
      <c r="D34" s="79">
        <f>Buget!C50</f>
        <v>0</v>
      </c>
      <c r="E34" s="79">
        <f>Buget!D50</f>
        <v>0</v>
      </c>
      <c r="F34" s="79">
        <f>Buget!E50</f>
        <v>0</v>
      </c>
      <c r="G34" s="79">
        <f>Buget!F50</f>
        <v>0</v>
      </c>
      <c r="H34" s="79">
        <f>Buget!G50</f>
        <v>0</v>
      </c>
      <c r="I34" s="79">
        <f>Buget!H50</f>
        <v>0</v>
      </c>
      <c r="J34" s="79">
        <f>Buget!I50</f>
        <v>0</v>
      </c>
      <c r="K34" s="79">
        <f>Buget!J50</f>
        <v>0</v>
      </c>
      <c r="L34" s="79">
        <f>Buget!K50</f>
        <v>0</v>
      </c>
      <c r="M34" s="79">
        <f>Buget!L50</f>
        <v>0</v>
      </c>
      <c r="N34" s="79">
        <f>Buget!M50</f>
        <v>0</v>
      </c>
      <c r="O34" s="66">
        <f t="shared" si="8"/>
        <v>0</v>
      </c>
    </row>
    <row r="35" spans="1:15" s="30" customFormat="1" ht="24.95" customHeight="1" x14ac:dyDescent="0.2">
      <c r="A35" s="76">
        <v>20</v>
      </c>
      <c r="B35" s="82" t="s">
        <v>106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6">
        <f t="shared" si="8"/>
        <v>0</v>
      </c>
    </row>
    <row r="36" spans="1:15" s="30" customFormat="1" ht="24.95" customHeight="1" x14ac:dyDescent="0.2">
      <c r="A36" s="76">
        <v>21</v>
      </c>
      <c r="B36" s="77" t="s">
        <v>107</v>
      </c>
      <c r="C36" s="79">
        <f>Buget!B57+Buget!B59+Buget!B60+Buget!B40</f>
        <v>0</v>
      </c>
      <c r="D36" s="79">
        <f>Buget!C57+Buget!C59+Buget!C60+Buget!C40</f>
        <v>0</v>
      </c>
      <c r="E36" s="79">
        <f>Buget!D57+Buget!D59+Buget!D60+Buget!D40</f>
        <v>0</v>
      </c>
      <c r="F36" s="79">
        <f>Buget!E57+Buget!E59+Buget!E60+Buget!E40</f>
        <v>0</v>
      </c>
      <c r="G36" s="79">
        <f>Buget!F57+Buget!F59+Buget!F60+Buget!F40</f>
        <v>0</v>
      </c>
      <c r="H36" s="79">
        <f>Buget!G57+Buget!G59+Buget!G60+Buget!G40</f>
        <v>0</v>
      </c>
      <c r="I36" s="79">
        <f>Buget!H57+Buget!H59+Buget!H60+Buget!H40</f>
        <v>0</v>
      </c>
      <c r="J36" s="79">
        <f>Buget!I57+Buget!I59+Buget!I60+Buget!I40</f>
        <v>0</v>
      </c>
      <c r="K36" s="79">
        <f>Buget!J57+Buget!J59+Buget!J60+Buget!J40</f>
        <v>0</v>
      </c>
      <c r="L36" s="79">
        <f>Buget!K57+Buget!K59+Buget!K60+Buget!K40</f>
        <v>0</v>
      </c>
      <c r="M36" s="79">
        <f>Buget!L57+Buget!L59+Buget!L60+Buget!L40</f>
        <v>0</v>
      </c>
      <c r="N36" s="79">
        <f>Buget!M57+Buget!M59+Buget!M60+Buget!M40</f>
        <v>0</v>
      </c>
      <c r="O36" s="66">
        <f t="shared" si="8"/>
        <v>0</v>
      </c>
    </row>
    <row r="37" spans="1:15" s="30" customFormat="1" ht="24.95" customHeight="1" x14ac:dyDescent="0.2">
      <c r="A37" s="113" t="s">
        <v>108</v>
      </c>
      <c r="B37" s="113"/>
      <c r="C37" s="66">
        <f>SUM(C28:C36)</f>
        <v>0</v>
      </c>
      <c r="D37" s="66">
        <f>SUM(D28:D36)</f>
        <v>0</v>
      </c>
      <c r="E37" s="66">
        <f t="shared" ref="E37:N37" si="10">SUM(E28:E36)</f>
        <v>0</v>
      </c>
      <c r="F37" s="66">
        <f t="shared" si="10"/>
        <v>0</v>
      </c>
      <c r="G37" s="66">
        <f t="shared" si="10"/>
        <v>0</v>
      </c>
      <c r="H37" s="66">
        <f t="shared" si="10"/>
        <v>0</v>
      </c>
      <c r="I37" s="66">
        <f t="shared" si="10"/>
        <v>0</v>
      </c>
      <c r="J37" s="66">
        <f t="shared" si="10"/>
        <v>0</v>
      </c>
      <c r="K37" s="66">
        <f t="shared" si="10"/>
        <v>0</v>
      </c>
      <c r="L37" s="66">
        <f t="shared" si="10"/>
        <v>0</v>
      </c>
      <c r="M37" s="66">
        <f t="shared" si="10"/>
        <v>0</v>
      </c>
      <c r="N37" s="66">
        <f t="shared" si="10"/>
        <v>0</v>
      </c>
      <c r="O37" s="66">
        <f t="shared" ref="O37:O43" si="11">SUM(C37:N37)</f>
        <v>0</v>
      </c>
    </row>
    <row r="38" spans="1:15" s="30" customFormat="1" ht="30.75" customHeight="1" x14ac:dyDescent="0.2">
      <c r="A38" s="113" t="s">
        <v>109</v>
      </c>
      <c r="B38" s="113"/>
      <c r="C38" s="66">
        <f>C27-C37</f>
        <v>0</v>
      </c>
      <c r="D38" s="66">
        <f>D27-D37</f>
        <v>0</v>
      </c>
      <c r="E38" s="66">
        <f>E27-E37</f>
        <v>0</v>
      </c>
      <c r="F38" s="66">
        <f>F27-F37</f>
        <v>0</v>
      </c>
      <c r="G38" s="66">
        <f t="shared" ref="G38:N38" si="12">G27-G37</f>
        <v>0</v>
      </c>
      <c r="H38" s="66">
        <f t="shared" si="12"/>
        <v>0</v>
      </c>
      <c r="I38" s="66">
        <f t="shared" si="12"/>
        <v>0</v>
      </c>
      <c r="J38" s="66">
        <f t="shared" si="12"/>
        <v>0</v>
      </c>
      <c r="K38" s="66">
        <f t="shared" si="12"/>
        <v>0</v>
      </c>
      <c r="L38" s="66">
        <f t="shared" si="12"/>
        <v>0</v>
      </c>
      <c r="M38" s="66">
        <f t="shared" si="12"/>
        <v>0</v>
      </c>
      <c r="N38" s="66">
        <f t="shared" si="12"/>
        <v>0</v>
      </c>
      <c r="O38" s="66">
        <f t="shared" si="11"/>
        <v>0</v>
      </c>
    </row>
    <row r="39" spans="1:15" s="30" customFormat="1" ht="24.95" customHeight="1" x14ac:dyDescent="0.2">
      <c r="A39" s="76">
        <v>22</v>
      </c>
      <c r="B39" s="77" t="s">
        <v>110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6">
        <f t="shared" si="11"/>
        <v>0</v>
      </c>
    </row>
    <row r="40" spans="1:15" s="30" customFormat="1" ht="24.95" customHeight="1" x14ac:dyDescent="0.2">
      <c r="A40" s="76">
        <v>23</v>
      </c>
      <c r="B40" s="77" t="s">
        <v>111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6">
        <f t="shared" si="11"/>
        <v>0</v>
      </c>
    </row>
    <row r="41" spans="1:15" s="30" customFormat="1" ht="24.95" customHeight="1" x14ac:dyDescent="0.2">
      <c r="A41" s="76">
        <v>24</v>
      </c>
      <c r="B41" s="77" t="s">
        <v>63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6">
        <f>SUM(C41:N41)</f>
        <v>0</v>
      </c>
    </row>
    <row r="42" spans="1:15" s="30" customFormat="1" ht="24.95" customHeight="1" x14ac:dyDescent="0.2">
      <c r="A42" s="108" t="s">
        <v>112</v>
      </c>
      <c r="B42" s="108"/>
      <c r="C42" s="63">
        <f>C39-C40+C41</f>
        <v>0</v>
      </c>
      <c r="D42" s="63">
        <f t="shared" ref="D42:N42" si="13">D39-D40+D41</f>
        <v>0</v>
      </c>
      <c r="E42" s="63">
        <f t="shared" si="13"/>
        <v>0</v>
      </c>
      <c r="F42" s="63">
        <f t="shared" si="13"/>
        <v>0</v>
      </c>
      <c r="G42" s="63">
        <f t="shared" si="13"/>
        <v>0</v>
      </c>
      <c r="H42" s="63">
        <f t="shared" si="13"/>
        <v>0</v>
      </c>
      <c r="I42" s="63">
        <f t="shared" si="13"/>
        <v>0</v>
      </c>
      <c r="J42" s="63">
        <f t="shared" si="13"/>
        <v>0</v>
      </c>
      <c r="K42" s="63">
        <f t="shared" si="13"/>
        <v>0</v>
      </c>
      <c r="L42" s="63">
        <f t="shared" si="13"/>
        <v>0</v>
      </c>
      <c r="M42" s="63">
        <f t="shared" si="13"/>
        <v>0</v>
      </c>
      <c r="N42" s="63">
        <f t="shared" si="13"/>
        <v>0</v>
      </c>
      <c r="O42" s="63">
        <f>SUM(C42:N42)</f>
        <v>0</v>
      </c>
    </row>
    <row r="43" spans="1:15" s="30" customFormat="1" ht="24.95" customHeight="1" x14ac:dyDescent="0.2">
      <c r="A43" s="76">
        <v>25</v>
      </c>
      <c r="B43" s="77" t="s">
        <v>113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6">
        <f t="shared" si="11"/>
        <v>0</v>
      </c>
    </row>
    <row r="44" spans="1:15" s="30" customFormat="1" ht="24.95" customHeight="1" x14ac:dyDescent="0.2">
      <c r="A44" s="76">
        <v>26</v>
      </c>
      <c r="B44" s="77" t="s">
        <v>114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6">
        <f>SUM(C44:N44)</f>
        <v>0</v>
      </c>
    </row>
    <row r="45" spans="1:15" s="30" customFormat="1" ht="24.95" customHeight="1" x14ac:dyDescent="0.2">
      <c r="A45" s="76">
        <v>27</v>
      </c>
      <c r="B45" s="77" t="s">
        <v>115</v>
      </c>
      <c r="C45" s="69"/>
      <c r="D45" s="69"/>
      <c r="E45" s="69"/>
      <c r="F45" s="69"/>
      <c r="G45" s="69">
        <v>0</v>
      </c>
      <c r="H45" s="69"/>
      <c r="I45" s="69"/>
      <c r="J45" s="69"/>
      <c r="K45" s="69"/>
      <c r="L45" s="69"/>
      <c r="M45" s="69"/>
      <c r="N45" s="69"/>
      <c r="O45" s="66">
        <f>SUM(C45:N45)</f>
        <v>0</v>
      </c>
    </row>
    <row r="46" spans="1:15" s="30" customFormat="1" ht="24.95" customHeight="1" x14ac:dyDescent="0.2">
      <c r="A46" s="108" t="s">
        <v>116</v>
      </c>
      <c r="B46" s="108"/>
      <c r="C46" s="63">
        <f>C42+C43+C44+C45</f>
        <v>0</v>
      </c>
      <c r="D46" s="63">
        <f t="shared" ref="D46:N46" si="14">D42+D43+D44+D45</f>
        <v>0</v>
      </c>
      <c r="E46" s="63">
        <f t="shared" si="14"/>
        <v>0</v>
      </c>
      <c r="F46" s="63">
        <f t="shared" si="14"/>
        <v>0</v>
      </c>
      <c r="G46" s="63">
        <f t="shared" si="14"/>
        <v>0</v>
      </c>
      <c r="H46" s="63">
        <f t="shared" si="14"/>
        <v>0</v>
      </c>
      <c r="I46" s="63">
        <f t="shared" si="14"/>
        <v>0</v>
      </c>
      <c r="J46" s="63">
        <f t="shared" si="14"/>
        <v>0</v>
      </c>
      <c r="K46" s="63">
        <f t="shared" si="14"/>
        <v>0</v>
      </c>
      <c r="L46" s="63">
        <f t="shared" si="14"/>
        <v>0</v>
      </c>
      <c r="M46" s="63">
        <f t="shared" si="14"/>
        <v>0</v>
      </c>
      <c r="N46" s="63">
        <f t="shared" si="14"/>
        <v>0</v>
      </c>
      <c r="O46" s="63">
        <f>SUM(C46:N46)</f>
        <v>0</v>
      </c>
    </row>
    <row r="47" spans="1:15" s="30" customFormat="1" ht="24.95" customHeight="1" x14ac:dyDescent="0.2">
      <c r="A47" s="108" t="s">
        <v>117</v>
      </c>
      <c r="B47" s="108"/>
      <c r="C47" s="63">
        <f>C38-C46</f>
        <v>0</v>
      </c>
      <c r="D47" s="63">
        <f t="shared" ref="D47:N47" si="15">D38-D46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  <c r="N47" s="63">
        <f t="shared" si="15"/>
        <v>0</v>
      </c>
      <c r="O47" s="63">
        <f>SUM(C47:N47)</f>
        <v>0</v>
      </c>
    </row>
    <row r="48" spans="1:15" s="30" customFormat="1" ht="24.95" customHeight="1" x14ac:dyDescent="0.2">
      <c r="A48" s="110" t="s">
        <v>118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2"/>
    </row>
    <row r="49" spans="1:15" s="30" customFormat="1" ht="24.95" customHeight="1" x14ac:dyDescent="0.2">
      <c r="A49" s="108" t="s">
        <v>119</v>
      </c>
      <c r="B49" s="108"/>
      <c r="C49" s="63">
        <f>C22+C47</f>
        <v>0</v>
      </c>
      <c r="D49" s="63">
        <f t="shared" ref="D49:N49" si="16">D22+D47</f>
        <v>0</v>
      </c>
      <c r="E49" s="63">
        <f t="shared" si="16"/>
        <v>0</v>
      </c>
      <c r="F49" s="63">
        <f t="shared" si="16"/>
        <v>0</v>
      </c>
      <c r="G49" s="63">
        <f t="shared" si="16"/>
        <v>0</v>
      </c>
      <c r="H49" s="63">
        <f t="shared" si="16"/>
        <v>0</v>
      </c>
      <c r="I49" s="63">
        <f t="shared" si="16"/>
        <v>0</v>
      </c>
      <c r="J49" s="63">
        <f t="shared" si="16"/>
        <v>0</v>
      </c>
      <c r="K49" s="63">
        <f t="shared" si="16"/>
        <v>0</v>
      </c>
      <c r="L49" s="63">
        <f t="shared" si="16"/>
        <v>0</v>
      </c>
      <c r="M49" s="63">
        <f t="shared" si="16"/>
        <v>0</v>
      </c>
      <c r="N49" s="63">
        <f t="shared" si="16"/>
        <v>0</v>
      </c>
      <c r="O49" s="63">
        <f>SUM(C49:N49)</f>
        <v>0</v>
      </c>
    </row>
    <row r="50" spans="1:15" s="30" customFormat="1" ht="24.95" customHeight="1" x14ac:dyDescent="0.2">
      <c r="A50" s="108" t="s">
        <v>120</v>
      </c>
      <c r="B50" s="108"/>
      <c r="C50" s="63"/>
      <c r="D50" s="63">
        <f t="shared" ref="D50:N50" si="17">C51</f>
        <v>0</v>
      </c>
      <c r="E50" s="63">
        <f t="shared" si="17"/>
        <v>0</v>
      </c>
      <c r="F50" s="63">
        <f t="shared" si="17"/>
        <v>0</v>
      </c>
      <c r="G50" s="63">
        <f t="shared" si="17"/>
        <v>0</v>
      </c>
      <c r="H50" s="63">
        <f t="shared" si="17"/>
        <v>0</v>
      </c>
      <c r="I50" s="63">
        <f t="shared" si="17"/>
        <v>0</v>
      </c>
      <c r="J50" s="63">
        <f t="shared" si="17"/>
        <v>0</v>
      </c>
      <c r="K50" s="63">
        <f t="shared" si="17"/>
        <v>0</v>
      </c>
      <c r="L50" s="63">
        <f t="shared" si="17"/>
        <v>0</v>
      </c>
      <c r="M50" s="63">
        <f t="shared" si="17"/>
        <v>0</v>
      </c>
      <c r="N50" s="63">
        <f t="shared" si="17"/>
        <v>0</v>
      </c>
      <c r="O50" s="63">
        <f>C50</f>
        <v>0</v>
      </c>
    </row>
    <row r="51" spans="1:15" s="30" customFormat="1" ht="24.95" customHeight="1" x14ac:dyDescent="0.2">
      <c r="A51" s="108" t="s">
        <v>121</v>
      </c>
      <c r="B51" s="108"/>
      <c r="C51" s="63">
        <f t="shared" ref="C51:O51" si="18">C49+C50</f>
        <v>0</v>
      </c>
      <c r="D51" s="63">
        <f t="shared" si="18"/>
        <v>0</v>
      </c>
      <c r="E51" s="63">
        <f t="shared" si="18"/>
        <v>0</v>
      </c>
      <c r="F51" s="63">
        <f t="shared" si="18"/>
        <v>0</v>
      </c>
      <c r="G51" s="63">
        <f t="shared" si="18"/>
        <v>0</v>
      </c>
      <c r="H51" s="63">
        <f t="shared" si="18"/>
        <v>0</v>
      </c>
      <c r="I51" s="63">
        <f t="shared" si="18"/>
        <v>0</v>
      </c>
      <c r="J51" s="63">
        <f t="shared" si="18"/>
        <v>0</v>
      </c>
      <c r="K51" s="63">
        <f t="shared" si="18"/>
        <v>0</v>
      </c>
      <c r="L51" s="63">
        <f t="shared" si="18"/>
        <v>0</v>
      </c>
      <c r="M51" s="63">
        <f t="shared" si="18"/>
        <v>0</v>
      </c>
      <c r="N51" s="63">
        <f t="shared" si="18"/>
        <v>0</v>
      </c>
      <c r="O51" s="63">
        <f t="shared" si="18"/>
        <v>0</v>
      </c>
    </row>
    <row r="52" spans="1:15" s="30" customFormat="1" ht="11.25" x14ac:dyDescent="0.2"/>
  </sheetData>
  <mergeCells count="22">
    <mergeCell ref="A1:D1"/>
    <mergeCell ref="A2:K2"/>
    <mergeCell ref="L2:O2"/>
    <mergeCell ref="A3:B4"/>
    <mergeCell ref="C3:N3"/>
    <mergeCell ref="O3:O4"/>
    <mergeCell ref="A5:O5"/>
    <mergeCell ref="A11:B11"/>
    <mergeCell ref="A14:B14"/>
    <mergeCell ref="A21:B21"/>
    <mergeCell ref="A22:B22"/>
    <mergeCell ref="A49:B49"/>
    <mergeCell ref="A50:B50"/>
    <mergeCell ref="A51:B51"/>
    <mergeCell ref="A23:O23"/>
    <mergeCell ref="A48:O48"/>
    <mergeCell ref="A27:B27"/>
    <mergeCell ref="A37:B37"/>
    <mergeCell ref="A38:B38"/>
    <mergeCell ref="A42:B42"/>
    <mergeCell ref="A46:B46"/>
    <mergeCell ref="A47:B47"/>
  </mergeCells>
  <dataValidations count="1">
    <dataValidation errorStyle="information" allowBlank="1" showInputMessage="1" showErrorMessage="1" sqref="O12:O13 D6:N6 O6:O10 L35:M35 O15:O22 O49 N24:N25 O24:O47 N39:N47 D8:N10 C37:N37 D31:N31 C41:M47"/>
  </dataValidation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opLeftCell="A2" workbookViewId="0">
      <selection activeCell="E85" sqref="E85"/>
    </sheetView>
  </sheetViews>
  <sheetFormatPr defaultRowHeight="11.25" x14ac:dyDescent="0.2"/>
  <cols>
    <col min="1" max="1" width="35" style="30" customWidth="1"/>
    <col min="2" max="2" width="9.140625" style="30" customWidth="1"/>
    <col min="3" max="3" width="8.42578125" style="30" customWidth="1"/>
    <col min="4" max="4" width="7.7109375" style="30" customWidth="1"/>
    <col min="5" max="5" width="4.7109375" style="30" customWidth="1"/>
    <col min="6" max="6" width="8.28515625" style="30" customWidth="1"/>
    <col min="7" max="7" width="5.28515625" style="30" customWidth="1"/>
    <col min="8" max="8" width="5.5703125" style="30" customWidth="1"/>
    <col min="9" max="9" width="7.7109375" style="30" customWidth="1"/>
    <col min="10" max="10" width="7.85546875" style="30" customWidth="1"/>
    <col min="11" max="12" width="7.28515625" style="30" customWidth="1"/>
    <col min="13" max="13" width="7.85546875" style="30" customWidth="1"/>
    <col min="14" max="14" width="9.85546875" style="30" customWidth="1"/>
    <col min="15" max="16384" width="9.140625" style="30"/>
  </cols>
  <sheetData>
    <row r="1" spans="1:14" hidden="1" x14ac:dyDescent="0.2">
      <c r="A1" s="123" t="s">
        <v>138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29"/>
    </row>
    <row r="2" spans="1:14" ht="26.25" customHeight="1" x14ac:dyDescent="0.2">
      <c r="N2" s="29"/>
    </row>
    <row r="3" spans="1:14" ht="21" customHeight="1" x14ac:dyDescent="0.2">
      <c r="A3" s="31"/>
      <c r="B3" s="32" t="s">
        <v>124</v>
      </c>
      <c r="C3" s="32" t="s">
        <v>125</v>
      </c>
      <c r="D3" s="32" t="s">
        <v>126</v>
      </c>
      <c r="E3" s="32" t="s">
        <v>127</v>
      </c>
      <c r="F3" s="32" t="s">
        <v>128</v>
      </c>
      <c r="G3" s="32" t="s">
        <v>129</v>
      </c>
      <c r="H3" s="32" t="s">
        <v>130</v>
      </c>
      <c r="I3" s="32" t="s">
        <v>131</v>
      </c>
      <c r="J3" s="32" t="s">
        <v>132</v>
      </c>
      <c r="K3" s="32" t="s">
        <v>133</v>
      </c>
      <c r="L3" s="32" t="s">
        <v>134</v>
      </c>
      <c r="M3" s="32" t="s">
        <v>135</v>
      </c>
      <c r="N3" s="33" t="s">
        <v>150</v>
      </c>
    </row>
    <row r="4" spans="1:14" ht="33.75" x14ac:dyDescent="0.2">
      <c r="A4" s="34" t="s">
        <v>139</v>
      </c>
      <c r="B4" s="35">
        <f t="shared" ref="B4:M4" si="0">B5+B11+B32</f>
        <v>0</v>
      </c>
      <c r="C4" s="35">
        <f t="shared" si="0"/>
        <v>0</v>
      </c>
      <c r="D4" s="35">
        <f t="shared" si="0"/>
        <v>0</v>
      </c>
      <c r="E4" s="35">
        <f t="shared" si="0"/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6">
        <f>SUM(B4:M4)</f>
        <v>0</v>
      </c>
    </row>
    <row r="5" spans="1:14" x14ac:dyDescent="0.2">
      <c r="A5" s="37" t="s">
        <v>161</v>
      </c>
      <c r="B5" s="38">
        <f t="shared" ref="B5:M5" si="1">SUM(B6:B10)</f>
        <v>0</v>
      </c>
      <c r="C5" s="38">
        <f t="shared" si="1"/>
        <v>0</v>
      </c>
      <c r="D5" s="38">
        <f t="shared" si="1"/>
        <v>0</v>
      </c>
      <c r="E5" s="38">
        <f t="shared" si="1"/>
        <v>0</v>
      </c>
      <c r="F5" s="38">
        <f t="shared" si="1"/>
        <v>0</v>
      </c>
      <c r="G5" s="38">
        <f t="shared" si="1"/>
        <v>0</v>
      </c>
      <c r="H5" s="38">
        <f t="shared" si="1"/>
        <v>0</v>
      </c>
      <c r="I5" s="38">
        <f t="shared" si="1"/>
        <v>0</v>
      </c>
      <c r="J5" s="38">
        <f t="shared" si="1"/>
        <v>0</v>
      </c>
      <c r="K5" s="38">
        <f t="shared" si="1"/>
        <v>0</v>
      </c>
      <c r="L5" s="38">
        <f t="shared" si="1"/>
        <v>0</v>
      </c>
      <c r="M5" s="38">
        <f t="shared" si="1"/>
        <v>0</v>
      </c>
      <c r="N5" s="36">
        <f t="shared" ref="N5:N74" si="2">SUM(B5:M5)</f>
        <v>0</v>
      </c>
    </row>
    <row r="6" spans="1:14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36">
        <f t="shared" si="2"/>
        <v>0</v>
      </c>
    </row>
    <row r="7" spans="1:14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36">
        <f t="shared" si="2"/>
        <v>0</v>
      </c>
    </row>
    <row r="8" spans="1:14" x14ac:dyDescent="0.2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6">
        <f t="shared" si="2"/>
        <v>0</v>
      </c>
    </row>
    <row r="9" spans="1:14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6">
        <f t="shared" si="2"/>
        <v>0</v>
      </c>
    </row>
    <row r="10" spans="1:14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6">
        <f t="shared" si="2"/>
        <v>0</v>
      </c>
    </row>
    <row r="11" spans="1:14" x14ac:dyDescent="0.2">
      <c r="A11" s="37" t="s">
        <v>162</v>
      </c>
      <c r="B11" s="38">
        <f t="shared" ref="B11:M11" si="3">SUM(B12:B31)</f>
        <v>0</v>
      </c>
      <c r="C11" s="38">
        <f t="shared" si="3"/>
        <v>0</v>
      </c>
      <c r="D11" s="38">
        <f t="shared" si="3"/>
        <v>0</v>
      </c>
      <c r="E11" s="38">
        <f t="shared" si="3"/>
        <v>0</v>
      </c>
      <c r="F11" s="38">
        <f t="shared" si="3"/>
        <v>0</v>
      </c>
      <c r="G11" s="38">
        <f t="shared" si="3"/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38">
        <f t="shared" si="3"/>
        <v>0</v>
      </c>
      <c r="M11" s="38">
        <f t="shared" si="3"/>
        <v>0</v>
      </c>
      <c r="N11" s="36">
        <f t="shared" si="2"/>
        <v>0</v>
      </c>
    </row>
    <row r="12" spans="1:14" x14ac:dyDescent="0.2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36">
        <f t="shared" si="2"/>
        <v>0</v>
      </c>
    </row>
    <row r="13" spans="1:14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6"/>
    </row>
    <row r="14" spans="1:14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6">
        <f t="shared" si="2"/>
        <v>0</v>
      </c>
    </row>
    <row r="15" spans="1:14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36"/>
    </row>
    <row r="16" spans="1:14" x14ac:dyDescent="0.2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6"/>
    </row>
    <row r="17" spans="1:14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36"/>
    </row>
    <row r="18" spans="1:14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6"/>
    </row>
    <row r="19" spans="1:14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6"/>
    </row>
    <row r="20" spans="1:14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36"/>
    </row>
    <row r="21" spans="1:14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36"/>
    </row>
    <row r="22" spans="1:1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6"/>
    </row>
    <row r="23" spans="1:14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36"/>
    </row>
    <row r="24" spans="1:14" x14ac:dyDescent="0.2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36"/>
    </row>
    <row r="25" spans="1:14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6"/>
    </row>
    <row r="26" spans="1:14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36"/>
    </row>
    <row r="27" spans="1:14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6"/>
    </row>
    <row r="28" spans="1:14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6"/>
    </row>
    <row r="29" spans="1:14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36"/>
    </row>
    <row r="30" spans="1:14" x14ac:dyDescent="0.2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36"/>
    </row>
    <row r="31" spans="1:14" x14ac:dyDescent="0.2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36">
        <f t="shared" si="2"/>
        <v>0</v>
      </c>
    </row>
    <row r="32" spans="1:14" x14ac:dyDescent="0.2">
      <c r="A32" s="37" t="s">
        <v>163</v>
      </c>
      <c r="B32" s="38">
        <f>B33+B34+B35+B36</f>
        <v>0</v>
      </c>
      <c r="C32" s="38">
        <f t="shared" ref="C32:M32" si="4">C33+C34+C35+C36</f>
        <v>0</v>
      </c>
      <c r="D32" s="38">
        <f t="shared" si="4"/>
        <v>0</v>
      </c>
      <c r="E32" s="38">
        <f t="shared" si="4"/>
        <v>0</v>
      </c>
      <c r="F32" s="38">
        <f t="shared" si="4"/>
        <v>0</v>
      </c>
      <c r="G32" s="38">
        <f t="shared" si="4"/>
        <v>0</v>
      </c>
      <c r="H32" s="38">
        <f t="shared" si="4"/>
        <v>0</v>
      </c>
      <c r="I32" s="38">
        <f t="shared" si="4"/>
        <v>0</v>
      </c>
      <c r="J32" s="38">
        <f t="shared" si="4"/>
        <v>0</v>
      </c>
      <c r="K32" s="38">
        <f t="shared" si="4"/>
        <v>0</v>
      </c>
      <c r="L32" s="38">
        <f t="shared" si="4"/>
        <v>0</v>
      </c>
      <c r="M32" s="38">
        <f t="shared" si="4"/>
        <v>0</v>
      </c>
      <c r="N32" s="36">
        <f t="shared" si="2"/>
        <v>0</v>
      </c>
    </row>
    <row r="33" spans="1:14" x14ac:dyDescent="0.2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36">
        <f t="shared" si="2"/>
        <v>0</v>
      </c>
    </row>
    <row r="34" spans="1:14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6">
        <f t="shared" si="2"/>
        <v>0</v>
      </c>
    </row>
    <row r="35" spans="1:14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36">
        <f t="shared" si="2"/>
        <v>0</v>
      </c>
    </row>
    <row r="36" spans="1:14" x14ac:dyDescent="0.2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6">
        <f t="shared" si="2"/>
        <v>0</v>
      </c>
    </row>
    <row r="37" spans="1:14" x14ac:dyDescent="0.2">
      <c r="A37" s="41" t="s">
        <v>140</v>
      </c>
      <c r="B37" s="35">
        <f>B38+B39</f>
        <v>0</v>
      </c>
      <c r="C37" s="35">
        <f t="shared" ref="C37:M37" si="5">C38+C39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5">
        <f t="shared" si="5"/>
        <v>0</v>
      </c>
      <c r="I37" s="35">
        <f t="shared" si="5"/>
        <v>0</v>
      </c>
      <c r="J37" s="35">
        <f t="shared" si="5"/>
        <v>0</v>
      </c>
      <c r="K37" s="35">
        <f t="shared" si="5"/>
        <v>0</v>
      </c>
      <c r="L37" s="35">
        <f t="shared" si="5"/>
        <v>0</v>
      </c>
      <c r="M37" s="35">
        <f t="shared" si="5"/>
        <v>0</v>
      </c>
      <c r="N37" s="36">
        <f t="shared" si="2"/>
        <v>0</v>
      </c>
    </row>
    <row r="38" spans="1:14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6">
        <f t="shared" si="2"/>
        <v>0</v>
      </c>
    </row>
    <row r="39" spans="1:14" x14ac:dyDescent="0.2">
      <c r="A39" s="43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6">
        <f t="shared" si="2"/>
        <v>0</v>
      </c>
    </row>
    <row r="40" spans="1:14" x14ac:dyDescent="0.2">
      <c r="A40" s="41" t="s">
        <v>141</v>
      </c>
      <c r="B40" s="35">
        <f>B41+B42+B43</f>
        <v>0</v>
      </c>
      <c r="C40" s="35">
        <f t="shared" ref="C40:M40" si="6">C41+C42+C43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  <c r="I40" s="35">
        <f t="shared" si="6"/>
        <v>0</v>
      </c>
      <c r="J40" s="35">
        <f t="shared" si="6"/>
        <v>0</v>
      </c>
      <c r="K40" s="35">
        <f t="shared" si="6"/>
        <v>0</v>
      </c>
      <c r="L40" s="35">
        <f t="shared" si="6"/>
        <v>0</v>
      </c>
      <c r="M40" s="35">
        <f t="shared" si="6"/>
        <v>0</v>
      </c>
      <c r="N40" s="36">
        <f t="shared" si="2"/>
        <v>0</v>
      </c>
    </row>
    <row r="41" spans="1:14" x14ac:dyDescent="0.2">
      <c r="A41" s="43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36">
        <f t="shared" si="2"/>
        <v>0</v>
      </c>
    </row>
    <row r="42" spans="1:14" x14ac:dyDescent="0.2">
      <c r="A42" s="43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36">
        <f t="shared" si="2"/>
        <v>0</v>
      </c>
    </row>
    <row r="43" spans="1:14" x14ac:dyDescent="0.2">
      <c r="A43" s="43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36">
        <f t="shared" si="2"/>
        <v>0</v>
      </c>
    </row>
    <row r="44" spans="1:14" ht="22.5" x14ac:dyDescent="0.2">
      <c r="A44" s="41" t="s">
        <v>164</v>
      </c>
      <c r="B44" s="35">
        <f t="shared" ref="B44:M44" si="7">B45+B46+B47+B48+B49</f>
        <v>0</v>
      </c>
      <c r="C44" s="35">
        <f t="shared" si="7"/>
        <v>0</v>
      </c>
      <c r="D44" s="35">
        <f t="shared" si="7"/>
        <v>0</v>
      </c>
      <c r="E44" s="35">
        <f t="shared" si="7"/>
        <v>0</v>
      </c>
      <c r="F44" s="35">
        <f t="shared" si="7"/>
        <v>0</v>
      </c>
      <c r="G44" s="35">
        <f t="shared" si="7"/>
        <v>0</v>
      </c>
      <c r="H44" s="35">
        <f t="shared" si="7"/>
        <v>0</v>
      </c>
      <c r="I44" s="35">
        <f t="shared" si="7"/>
        <v>0</v>
      </c>
      <c r="J44" s="35">
        <f t="shared" si="7"/>
        <v>0</v>
      </c>
      <c r="K44" s="35">
        <f t="shared" si="7"/>
        <v>0</v>
      </c>
      <c r="L44" s="35">
        <f t="shared" si="7"/>
        <v>0</v>
      </c>
      <c r="M44" s="35">
        <f t="shared" si="7"/>
        <v>0</v>
      </c>
      <c r="N44" s="36">
        <f t="shared" si="2"/>
        <v>0</v>
      </c>
    </row>
    <row r="45" spans="1:14" x14ac:dyDescent="0.2">
      <c r="A45" s="43" t="s">
        <v>136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6">
        <f t="shared" si="2"/>
        <v>0</v>
      </c>
    </row>
    <row r="46" spans="1:14" x14ac:dyDescent="0.2">
      <c r="A46" s="43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6">
        <f t="shared" si="2"/>
        <v>0</v>
      </c>
    </row>
    <row r="47" spans="1:14" x14ac:dyDescent="0.2">
      <c r="A47" s="4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>
        <f t="shared" si="2"/>
        <v>0</v>
      </c>
    </row>
    <row r="48" spans="1:14" x14ac:dyDescent="0.2">
      <c r="A48" s="43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>
        <f t="shared" si="2"/>
        <v>0</v>
      </c>
    </row>
    <row r="49" spans="1:14" x14ac:dyDescent="0.2">
      <c r="A49" s="43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>
        <f t="shared" si="2"/>
        <v>0</v>
      </c>
    </row>
    <row r="50" spans="1:14" ht="33.75" x14ac:dyDescent="0.2">
      <c r="A50" s="41" t="s">
        <v>142</v>
      </c>
      <c r="B50" s="35">
        <f>B51+B52+B53+B54</f>
        <v>0</v>
      </c>
      <c r="C50" s="35">
        <f t="shared" ref="C50:M50" si="8">C51+C52+C53+C54</f>
        <v>0</v>
      </c>
      <c r="D50" s="35">
        <f t="shared" si="8"/>
        <v>0</v>
      </c>
      <c r="E50" s="35">
        <f t="shared" si="8"/>
        <v>0</v>
      </c>
      <c r="F50" s="35">
        <f t="shared" si="8"/>
        <v>0</v>
      </c>
      <c r="G50" s="35">
        <f t="shared" si="8"/>
        <v>0</v>
      </c>
      <c r="H50" s="35">
        <f t="shared" si="8"/>
        <v>0</v>
      </c>
      <c r="I50" s="35">
        <f t="shared" si="8"/>
        <v>0</v>
      </c>
      <c r="J50" s="35">
        <f t="shared" si="8"/>
        <v>0</v>
      </c>
      <c r="K50" s="35">
        <f t="shared" si="8"/>
        <v>0</v>
      </c>
      <c r="L50" s="35">
        <f t="shared" si="8"/>
        <v>0</v>
      </c>
      <c r="M50" s="35">
        <f t="shared" si="8"/>
        <v>0</v>
      </c>
      <c r="N50" s="36">
        <f t="shared" si="2"/>
        <v>0</v>
      </c>
    </row>
    <row r="51" spans="1:14" x14ac:dyDescent="0.2">
      <c r="A51" s="4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>
        <f t="shared" si="2"/>
        <v>0</v>
      </c>
    </row>
    <row r="52" spans="1:14" x14ac:dyDescent="0.2">
      <c r="A52" s="43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>
        <f t="shared" si="2"/>
        <v>0</v>
      </c>
    </row>
    <row r="53" spans="1:14" x14ac:dyDescent="0.2">
      <c r="A53" s="4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>
        <f t="shared" si="2"/>
        <v>0</v>
      </c>
    </row>
    <row r="54" spans="1:14" x14ac:dyDescent="0.2">
      <c r="A54" s="43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>
        <f t="shared" si="2"/>
        <v>0</v>
      </c>
    </row>
    <row r="55" spans="1:14" x14ac:dyDescent="0.2">
      <c r="A55" s="41" t="s">
        <v>143</v>
      </c>
      <c r="B55" s="35">
        <f>SUM(B56:B61)</f>
        <v>0</v>
      </c>
      <c r="C55" s="35">
        <f t="shared" ref="C55:M55" si="9">SUM(C56:C61)</f>
        <v>0</v>
      </c>
      <c r="D55" s="35">
        <f t="shared" si="9"/>
        <v>0</v>
      </c>
      <c r="E55" s="35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  <c r="N55" s="36">
        <f t="shared" si="2"/>
        <v>0</v>
      </c>
    </row>
    <row r="56" spans="1:14" x14ac:dyDescent="0.2">
      <c r="A56" s="43" t="s">
        <v>144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6">
        <f t="shared" si="2"/>
        <v>0</v>
      </c>
    </row>
    <row r="57" spans="1:14" x14ac:dyDescent="0.2">
      <c r="A57" s="43" t="s">
        <v>137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36">
        <f t="shared" si="2"/>
        <v>0</v>
      </c>
    </row>
    <row r="58" spans="1:14" x14ac:dyDescent="0.2">
      <c r="A58" s="43" t="s">
        <v>145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36">
        <f t="shared" si="2"/>
        <v>0</v>
      </c>
    </row>
    <row r="59" spans="1:14" x14ac:dyDescent="0.2">
      <c r="A59" s="43" t="s">
        <v>146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36">
        <f t="shared" si="2"/>
        <v>0</v>
      </c>
    </row>
    <row r="60" spans="1:14" x14ac:dyDescent="0.2">
      <c r="A60" s="43" t="s">
        <v>147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36">
        <f t="shared" si="2"/>
        <v>0</v>
      </c>
    </row>
    <row r="61" spans="1:14" x14ac:dyDescent="0.2">
      <c r="A61" s="43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36">
        <f t="shared" si="2"/>
        <v>0</v>
      </c>
    </row>
    <row r="62" spans="1:14" x14ac:dyDescent="0.2">
      <c r="A62" s="41" t="s">
        <v>148</v>
      </c>
      <c r="B62" s="35">
        <f>SUM(B63:B66)</f>
        <v>0</v>
      </c>
      <c r="C62" s="35">
        <f t="shared" ref="C62:M62" si="10">SUM(C63:C66)</f>
        <v>0</v>
      </c>
      <c r="D62" s="35">
        <f t="shared" si="10"/>
        <v>0</v>
      </c>
      <c r="E62" s="35">
        <f t="shared" si="10"/>
        <v>0</v>
      </c>
      <c r="F62" s="35">
        <f t="shared" si="10"/>
        <v>0</v>
      </c>
      <c r="G62" s="35">
        <f t="shared" si="10"/>
        <v>0</v>
      </c>
      <c r="H62" s="35">
        <f t="shared" si="10"/>
        <v>0</v>
      </c>
      <c r="I62" s="35">
        <f t="shared" si="10"/>
        <v>0</v>
      </c>
      <c r="J62" s="35">
        <f t="shared" si="10"/>
        <v>0</v>
      </c>
      <c r="K62" s="35">
        <f t="shared" si="10"/>
        <v>0</v>
      </c>
      <c r="L62" s="35">
        <f t="shared" si="10"/>
        <v>0</v>
      </c>
      <c r="M62" s="35">
        <f t="shared" si="10"/>
        <v>0</v>
      </c>
      <c r="N62" s="36">
        <f t="shared" si="2"/>
        <v>0</v>
      </c>
    </row>
    <row r="63" spans="1:14" x14ac:dyDescent="0.2">
      <c r="A63" s="43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36">
        <f t="shared" si="2"/>
        <v>0</v>
      </c>
    </row>
    <row r="64" spans="1:14" x14ac:dyDescent="0.2">
      <c r="A64" s="4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36">
        <f t="shared" si="2"/>
        <v>0</v>
      </c>
    </row>
    <row r="65" spans="1:14" x14ac:dyDescent="0.2">
      <c r="A65" s="43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36">
        <f t="shared" si="2"/>
        <v>0</v>
      </c>
    </row>
    <row r="66" spans="1:14" x14ac:dyDescent="0.2">
      <c r="A66" s="43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36">
        <f t="shared" si="2"/>
        <v>0</v>
      </c>
    </row>
    <row r="67" spans="1:14" x14ac:dyDescent="0.2">
      <c r="A67" s="43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6">
        <f t="shared" si="2"/>
        <v>0</v>
      </c>
    </row>
    <row r="68" spans="1:14" x14ac:dyDescent="0.2">
      <c r="A68" s="41" t="s">
        <v>149</v>
      </c>
      <c r="B68" s="44">
        <f>SUM(B69:B74)</f>
        <v>0</v>
      </c>
      <c r="C68" s="44">
        <f t="shared" ref="C68:M68" si="11">SUM(C69:C74)</f>
        <v>0</v>
      </c>
      <c r="D68" s="44">
        <f t="shared" si="11"/>
        <v>0</v>
      </c>
      <c r="E68" s="44">
        <f t="shared" si="11"/>
        <v>0</v>
      </c>
      <c r="F68" s="44">
        <f t="shared" si="11"/>
        <v>0</v>
      </c>
      <c r="G68" s="44">
        <f t="shared" si="11"/>
        <v>0</v>
      </c>
      <c r="H68" s="44">
        <f t="shared" si="11"/>
        <v>0</v>
      </c>
      <c r="I68" s="44">
        <f t="shared" si="11"/>
        <v>0</v>
      </c>
      <c r="J68" s="44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36">
        <f t="shared" si="2"/>
        <v>0</v>
      </c>
    </row>
    <row r="69" spans="1:14" x14ac:dyDescent="0.2">
      <c r="A69" s="4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36">
        <f t="shared" si="2"/>
        <v>0</v>
      </c>
    </row>
    <row r="70" spans="1:14" x14ac:dyDescent="0.2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36">
        <f t="shared" si="2"/>
        <v>0</v>
      </c>
    </row>
    <row r="71" spans="1:14" x14ac:dyDescent="0.2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36">
        <f t="shared" si="2"/>
        <v>0</v>
      </c>
    </row>
    <row r="72" spans="1:14" x14ac:dyDescent="0.2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36">
        <f t="shared" si="2"/>
        <v>0</v>
      </c>
    </row>
    <row r="73" spans="1:14" x14ac:dyDescent="0.2">
      <c r="A73" s="4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36">
        <f t="shared" si="2"/>
        <v>0</v>
      </c>
    </row>
    <row r="74" spans="1:14" x14ac:dyDescent="0.2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36">
        <f t="shared" si="2"/>
        <v>0</v>
      </c>
    </row>
    <row r="75" spans="1:14" x14ac:dyDescent="0.2">
      <c r="A75" s="47" t="s">
        <v>46</v>
      </c>
      <c r="B75" s="48">
        <f t="shared" ref="B75:N75" si="12">B68+B62+B55+B50+B44+B40+B37+B4</f>
        <v>0</v>
      </c>
      <c r="C75" s="48">
        <f t="shared" si="12"/>
        <v>0</v>
      </c>
      <c r="D75" s="48">
        <f t="shared" si="12"/>
        <v>0</v>
      </c>
      <c r="E75" s="48">
        <f t="shared" si="12"/>
        <v>0</v>
      </c>
      <c r="F75" s="48">
        <f t="shared" si="12"/>
        <v>0</v>
      </c>
      <c r="G75" s="48">
        <f t="shared" si="12"/>
        <v>0</v>
      </c>
      <c r="H75" s="48">
        <f t="shared" si="12"/>
        <v>0</v>
      </c>
      <c r="I75" s="48">
        <f t="shared" si="12"/>
        <v>0</v>
      </c>
      <c r="J75" s="48">
        <f t="shared" si="12"/>
        <v>0</v>
      </c>
      <c r="K75" s="48">
        <f t="shared" si="12"/>
        <v>0</v>
      </c>
      <c r="L75" s="48">
        <f t="shared" si="12"/>
        <v>0</v>
      </c>
      <c r="M75" s="48">
        <f t="shared" si="12"/>
        <v>0</v>
      </c>
      <c r="N75" s="48">
        <f t="shared" si="12"/>
        <v>0</v>
      </c>
    </row>
    <row r="76" spans="1:14" x14ac:dyDescent="0.2">
      <c r="A76" s="4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">
      <c r="A78" s="50" t="s">
        <v>151</v>
      </c>
      <c r="B78" s="51" t="s">
        <v>154</v>
      </c>
      <c r="C78" s="51" t="s">
        <v>153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ht="22.5" x14ac:dyDescent="0.2">
      <c r="A79" s="52" t="s">
        <v>167</v>
      </c>
      <c r="B79" s="53">
        <f>B81</f>
        <v>0</v>
      </c>
      <c r="C79" s="54" t="e">
        <f>B79/B81</f>
        <v>#DIV/0!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ht="37.5" customHeight="1" x14ac:dyDescent="0.2">
      <c r="A80" s="52" t="s">
        <v>168</v>
      </c>
      <c r="B80" s="53">
        <f>B81-B79</f>
        <v>0</v>
      </c>
      <c r="C80" s="54" t="e">
        <f>B80/B81</f>
        <v>#DIV/0!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2">
      <c r="A81" s="55" t="s">
        <v>152</v>
      </c>
      <c r="B81" s="53">
        <f>N75</f>
        <v>0</v>
      </c>
      <c r="C81" s="54" t="e">
        <f>C79+C80</f>
        <v>#DIV/0!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">
      <c r="A82" s="56"/>
    </row>
    <row r="83" spans="1:14" x14ac:dyDescent="0.2">
      <c r="A83" s="56"/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Venituri si Cheltuieli</vt:lpstr>
      <vt:lpstr>CPP</vt:lpstr>
      <vt:lpstr>Flux numerar</vt:lpstr>
      <vt:lpstr>Buget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ElenaMiron</dc:creator>
  <cp:lastModifiedBy>EliteBook</cp:lastModifiedBy>
  <cp:lastPrinted>2022-10-08T08:57:53Z</cp:lastPrinted>
  <dcterms:created xsi:type="dcterms:W3CDTF">2018-03-15T20:08:52Z</dcterms:created>
  <dcterms:modified xsi:type="dcterms:W3CDTF">2022-10-08T09:08:32Z</dcterms:modified>
</cp:coreProperties>
</file>